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CIMTRA 2018\ACTUALIZACIÓN DE INFORMACIÓN 2018-2019\SUBDIVISION\"/>
    </mc:Choice>
  </mc:AlternateContent>
  <xr:revisionPtr revIDLastSave="0" documentId="13_ncr:1_{A1DE7005-20B3-4454-92DA-64B0BCDD5FC6}" xr6:coauthVersionLast="43" xr6:coauthVersionMax="43" xr10:uidLastSave="{00000000-0000-0000-0000-000000000000}"/>
  <bookViews>
    <workbookView xWindow="-120" yWindow="-120" windowWidth="20730" windowHeight="11160" tabRatio="638" xr2:uid="{00000000-000D-0000-FFFF-FFFF00000000}"/>
  </bookViews>
  <sheets>
    <sheet name="FEBRERO 2018" sheetId="13" r:id="rId1"/>
    <sheet name="MARZO 2018" sheetId="2" r:id="rId2"/>
    <sheet name="ABRIL 2018" sheetId="7" r:id="rId3"/>
    <sheet name="MAYO 2018" sheetId="8" r:id="rId4"/>
    <sheet name="JUNIO 2018" sheetId="9" r:id="rId5"/>
    <sheet name="JULIO 2018" sheetId="11" r:id="rId6"/>
    <sheet name="AGOSTO 2018" sheetId="12" r:id="rId7"/>
    <sheet name="SEPTIEMBRE 2018" sheetId="14" r:id="rId8"/>
    <sheet name="OCTUBRE 2018" sheetId="15" r:id="rId9"/>
    <sheet name="NOVIEMBRE 2018" sheetId="17" r:id="rId10"/>
    <sheet name="DICIEMBRE 2018 " sheetId="19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19" l="1"/>
  <c r="I18" i="19"/>
  <c r="I19" i="14" l="1"/>
  <c r="B21" i="14"/>
  <c r="B17" i="12"/>
  <c r="I16" i="11"/>
  <c r="B18" i="11"/>
  <c r="I12" i="9"/>
  <c r="B14" i="9"/>
  <c r="B18" i="8"/>
  <c r="I13" i="7"/>
  <c r="B15" i="7"/>
  <c r="I16" i="8" l="1"/>
  <c r="B16" i="2" l="1"/>
  <c r="I14" i="2" l="1"/>
  <c r="B20" i="17" l="1"/>
  <c r="I12" i="15" l="1"/>
  <c r="I18" i="17"/>
  <c r="I15" i="12" l="1"/>
  <c r="I16" i="2" l="1"/>
  <c r="I15" i="7" s="1"/>
  <c r="I18" i="8" s="1"/>
  <c r="I14" i="9" s="1"/>
  <c r="I18" i="11" s="1"/>
  <c r="I17" i="12" l="1"/>
  <c r="I21" i="14" l="1"/>
  <c r="I14" i="15" s="1"/>
  <c r="I20" i="17" l="1"/>
  <c r="I20" i="19"/>
</calcChain>
</file>

<file path=xl/sharedStrings.xml><?xml version="1.0" encoding="utf-8"?>
<sst xmlns="http://schemas.openxmlformats.org/spreadsheetml/2006/main" count="471" uniqueCount="218">
  <si>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</si>
  <si>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</si>
  <si>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</si>
  <si>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</si>
  <si>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</si>
  <si>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</si>
  <si>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</si>
  <si>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</si>
  <si>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</si>
  <si>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</si>
  <si>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</si>
  <si>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</si>
  <si>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</si>
  <si>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</si>
  <si>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</si>
  <si>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SUBDIVISIÓN</t>
  </si>
  <si>
    <t>SUBDIVISIÓN</t>
  </si>
  <si>
    <t>TOTAL</t>
  </si>
  <si>
    <t>31 DE MAYO DEL 2017</t>
  </si>
  <si>
    <t>31 DE AGOSTO DEL 2017</t>
  </si>
  <si>
    <t>01/08/2017 AL 31/08/2017</t>
  </si>
  <si>
    <t>ACUMULADOS</t>
  </si>
  <si>
    <t>No. DE REGISTROS 6</t>
  </si>
  <si>
    <t>TOTAL ACUMULADO</t>
  </si>
  <si>
    <t>No. DE REGISTROS 2</t>
  </si>
  <si>
    <t>No. DE REGISTROS 5</t>
  </si>
  <si>
    <t>SUBDIVISION</t>
  </si>
  <si>
    <t>28 DE FEBRERO DE 2018</t>
  </si>
  <si>
    <t>01/02/2018 AL 28/02/2018</t>
  </si>
  <si>
    <t>CIDI CONSTRUCCIONES INTEGRALES Y DESARROLLO INMOBILIARIO S.A. DE C.V.</t>
  </si>
  <si>
    <t>CALLE GENERAL IGNACIO COMONFORT #159</t>
  </si>
  <si>
    <t>31 DE MARZO DEL 2018</t>
  </si>
  <si>
    <t>01/03/2018 AL 31/03/2018</t>
  </si>
  <si>
    <t>MARIA ELENA, MARIA CONSUELO Y ROBERTO, TODOS DE APELLIDO RIOS PINTO</t>
  </si>
  <si>
    <t>AV. CRISTOBAL COLON #370</t>
  </si>
  <si>
    <t>SUB-006/2018</t>
  </si>
  <si>
    <t>SUB-007/2018</t>
  </si>
  <si>
    <t>MARIA DEL ROSARIO DELGADO RAMOS Y COPROPIETARIO</t>
  </si>
  <si>
    <t>CALLE MIGUEL HIDALGO Y COSTILLA #322 COL. CENTRO</t>
  </si>
  <si>
    <t>SUB-008/2018</t>
  </si>
  <si>
    <t>MARIA LUISA LUIS JUAN MORAN Y CDOS.</t>
  </si>
  <si>
    <t>CALLE LIC. BENITO JUAREZ GARCIA #88 COL. CENTRO</t>
  </si>
  <si>
    <t>SUB-009/2018</t>
  </si>
  <si>
    <t>CONSTRUCTORA ROASA S.A. DE C.V.</t>
  </si>
  <si>
    <t>CALLE GRAL. NICOLAS BRAVO #S/N</t>
  </si>
  <si>
    <t>SUB-010/2018</t>
  </si>
  <si>
    <t>RAMIRO RODRIGUEZ BENITEZ Y COPROPIETARIA</t>
  </si>
  <si>
    <t>CALLE SANTA ANA Y COSTILLA #S/N COL. FRACCIONAMIENTO LA PROVIDENCIA</t>
  </si>
  <si>
    <t>No. DE REGISTROS 7</t>
  </si>
  <si>
    <t>30 DE ABRIL DEL 2018</t>
  </si>
  <si>
    <t>01/04/2018 AL 30/04/2018</t>
  </si>
  <si>
    <t>SUB-011/2018</t>
  </si>
  <si>
    <t>EVANGELINA NAVARRETE GUZMAN</t>
  </si>
  <si>
    <t>CALLE IGNACIO MEJIA #79 COL. CENTRO</t>
  </si>
  <si>
    <t>SUB-012/2018</t>
  </si>
  <si>
    <t>JOSE TRINIDAD GARCIA CHAVEZ</t>
  </si>
  <si>
    <t>LIBORIO MONTES #40-A COL. CENTRO, LA MESA Y EL FRESNITO JALISCO</t>
  </si>
  <si>
    <t>SUB-014/2018</t>
  </si>
  <si>
    <t>VICTOR MANUEL ACOSTA GONZALEZ</t>
  </si>
  <si>
    <t>CALLE MOCTEZUMA #639 COL. CENTRO</t>
  </si>
  <si>
    <t>SUB-015/2018</t>
  </si>
  <si>
    <t>FRANCISCO ELIAS CHAVEZ ZUÑIGA</t>
  </si>
  <si>
    <t>PREDIO RUSTICO DENOMINADO "PARED DE LADRILLO" ZAPOTLAN EL GRANDE, JALISCO</t>
  </si>
  <si>
    <t>SUB-016/2018</t>
  </si>
  <si>
    <t>JOSE NOVOA MOSSBERGER Y COPROPIETARIOS</t>
  </si>
  <si>
    <t>CALLE MARIANO ABASOLO #S/N COL. CENTRO</t>
  </si>
  <si>
    <t>SUB-017/2018</t>
  </si>
  <si>
    <t>CONSTRUCTORA ROASA, S.A. DE C.V.</t>
  </si>
  <si>
    <t>SUB-018/2018</t>
  </si>
  <si>
    <t>SUB-019/2018</t>
  </si>
  <si>
    <t>JORGE GUZMAN QUIÑONEZ</t>
  </si>
  <si>
    <t>CALLE CABAÑAS #29 COL. CENTRO</t>
  </si>
  <si>
    <t>SUB-020/2018</t>
  </si>
  <si>
    <t>ROGELIO PARTIDA PULIDO</t>
  </si>
  <si>
    <t>CALLE JOSE A. QUINTANAR #142 COL. CENTRO</t>
  </si>
  <si>
    <t>SUB-021/2018</t>
  </si>
  <si>
    <t>CALLE GRAL. RAMON CORONA MADRIGAL #557 COL. CENTRO</t>
  </si>
  <si>
    <t>SUB-022/2018</t>
  </si>
  <si>
    <t xml:space="preserve">H. AYUNTAMIENTO DE ZAPOTLAN EL GRANDE </t>
  </si>
  <si>
    <t xml:space="preserve">POLIGONO 3/B DEL ANTIGÜO PATIO DE MANIOBRAS DE FERROCARRILES MEXICANOS </t>
  </si>
  <si>
    <t>SUB-023/2018</t>
  </si>
  <si>
    <t>ANTONIO JAVIER MURGUIA CHAVEZ</t>
  </si>
  <si>
    <t>CIRCUITO LOS COLOMOS #S/N COL. PARQUE INDUSTRIAL CD. GUZMAN</t>
  </si>
  <si>
    <t>SUB-024/2018</t>
  </si>
  <si>
    <t>SALVADOR RUBIO PADILLA Y COPROPIETARIOS</t>
  </si>
  <si>
    <t>AVENIDA MIGUEL DE LA MADRID HURTADO #S/N COL. CENTRO</t>
  </si>
  <si>
    <t>01/05/2018 AL 30/05/2018</t>
  </si>
  <si>
    <t>30 DE JUNIO DEL 2018</t>
  </si>
  <si>
    <t>01/06/2017 AL 30/06/2018</t>
  </si>
  <si>
    <t>SUB-025/2018</t>
  </si>
  <si>
    <t>SUB-29/2018</t>
  </si>
  <si>
    <t>MANUEL RAMIREZ CISNEROS Y COPROPIETARIO</t>
  </si>
  <si>
    <t>CALLE CIRCUNVALACION ESCRITORES #7</t>
  </si>
  <si>
    <t>JOSE GABRIEL MORENO YAÑEZ</t>
  </si>
  <si>
    <t>CALLE CIRCUITO PONIENTE #387</t>
  </si>
  <si>
    <t>SUB-032/2018</t>
  </si>
  <si>
    <t>SUB-033/2018</t>
  </si>
  <si>
    <t>SUB-034/2018</t>
  </si>
  <si>
    <t>SUB-035/2018</t>
  </si>
  <si>
    <t>SUB-037/2018</t>
  </si>
  <si>
    <t>SUB-038/2018</t>
  </si>
  <si>
    <t>SUB-041/2018</t>
  </si>
  <si>
    <t>SUB-042/2018</t>
  </si>
  <si>
    <t>SUB-043/2018</t>
  </si>
  <si>
    <t>SUB-045/2018</t>
  </si>
  <si>
    <t>SUB-046/2018</t>
  </si>
  <si>
    <t>SUB-047/2018</t>
  </si>
  <si>
    <t>SUB-048/2018</t>
  </si>
  <si>
    <t>SUB-049/2018</t>
  </si>
  <si>
    <t>SUB-050/2018</t>
  </si>
  <si>
    <t>SUB-051/2018</t>
  </si>
  <si>
    <t>SUB-052/2018</t>
  </si>
  <si>
    <t>SUB-053/2018</t>
  </si>
  <si>
    <t>SUB-054/2018</t>
  </si>
  <si>
    <t>SUB-056/2018</t>
  </si>
  <si>
    <t>SUB-057/2018</t>
  </si>
  <si>
    <t>SUB-058/2018</t>
  </si>
  <si>
    <t>SUB-059/2018</t>
  </si>
  <si>
    <t>31 DE JULIO DEL 2018</t>
  </si>
  <si>
    <t>01/07/2018 AL 31/07/2018</t>
  </si>
  <si>
    <t>JORGE NEGRETE AVALOS Y MELANIA LAZARO NAVA</t>
  </si>
  <si>
    <t>CALLE RIO NILO #41, FRACCIONAMIENTO RESIDENCIAL MAPLE</t>
  </si>
  <si>
    <t>RENE ALCARAZ FIGUEROA</t>
  </si>
  <si>
    <t>CALLE JOSE A. QUINTANAR #S/N COL. CENTRO</t>
  </si>
  <si>
    <t>ANGELICA OCAMPO ORTEGA</t>
  </si>
  <si>
    <t>CALLE LA PAZ #35 COL. CENTRO</t>
  </si>
  <si>
    <t>EL COLONO ORGANIZADO, ASOCIACION CIVIL</t>
  </si>
  <si>
    <t>FRACCION 1 DEL PREDIO RUSTICO DENOMINADO EL CAPULIN, EL SALITRAL, EL GATO, UBICADO EN CIUDAD GUZMAN, JAL.</t>
  </si>
  <si>
    <t>MANUEL CERVANTES VILLALVAZO</t>
  </si>
  <si>
    <t xml:space="preserve">PARCELA 432 Z1 P10/14 DEL EJIDO DE CIUDAD </t>
  </si>
  <si>
    <t>ANICETO CASTRO GUZMAN</t>
  </si>
  <si>
    <t>PREDIO DENOMINADO LA HUIZACHERA</t>
  </si>
  <si>
    <t>JUAN BUENO CORTES</t>
  </si>
  <si>
    <t>CALLE DE LA CRUZ #34 COL. CENTRO</t>
  </si>
  <si>
    <t>JORGE OCTAVIO MAGAÑA HINOJOSA</t>
  </si>
  <si>
    <t xml:space="preserve">SUBDIVISION </t>
  </si>
  <si>
    <t>PRIMERO DE MAYO #395 Y LEONA VICARIO FDEZ. DE SAN SALVADOR #27</t>
  </si>
  <si>
    <t>TERESA CERVANTES</t>
  </si>
  <si>
    <t>CALLE VENUSTIANO CARRANZA #S/N, POBLADO LOS DEPOSITOS</t>
  </si>
  <si>
    <t>INMOBILIARIA LAS CABAÑAS</t>
  </si>
  <si>
    <t>PREDIO DENOMINADO LOS OCOTILLOS</t>
  </si>
  <si>
    <t>MANUEL NUÑEZ RAMIREZ</t>
  </si>
  <si>
    <t>CALLE LIBORIO MONTES #S/N, POBLADO EL FRESNITO</t>
  </si>
  <si>
    <t>LIBRAMIENTO ORIENTE #14</t>
  </si>
  <si>
    <t>CUAUHTEMOC ORTEGA SILVA</t>
  </si>
  <si>
    <t>AVENIDA GOB. ING. ALBERTO CARDENAS JIMENEZ #605 COL. 1° DE MAYO</t>
  </si>
  <si>
    <t>31 DE AGOSTO DEL 2018</t>
  </si>
  <si>
    <t>01/08/2018 AL 31/08/2018</t>
  </si>
  <si>
    <t>HEREDEROS DE LIBRADA AGUAYO GUTIERREZ</t>
  </si>
  <si>
    <t>30 DE SEPTIEMBRE DEL 2018</t>
  </si>
  <si>
    <t xml:space="preserve">SUBDIVISIÓN </t>
  </si>
  <si>
    <t>GRAL. VICENTE GUERRERO SALDAÑA #219</t>
  </si>
  <si>
    <t>MARIA DE LOURDES ALCAZAR OCEGUERA</t>
  </si>
  <si>
    <t xml:space="preserve">AVENIDA JOSE MARIA GONZALEZ DE HERMOSILLO #S/N COL. VALLE DEL SUR </t>
  </si>
  <si>
    <t>LUIS LINO HERNANDEZ ESPINOZA</t>
  </si>
  <si>
    <t>CALLE JOSE ANTONIO QUINTANAR #S/N COL. CENTRO</t>
  </si>
  <si>
    <t>BLANCA ARACELI VELASCO GARCIA Y COPROPIETARIO</t>
  </si>
  <si>
    <t>CALLE FELIX TORRES MILANES #151 COL. CENTRO</t>
  </si>
  <si>
    <t>ELENA FERNANDEZ GARCIA DE ALBA</t>
  </si>
  <si>
    <t>PRIVADA PRADERAS #3 COL. CONDOMINIO PASEO DE LAS CAÑADAS "COTO NOGAL"</t>
  </si>
  <si>
    <t>TOMAS Y JUAN AMBOS DE APELLIDOS JUAREZ DE LA CRUZ</t>
  </si>
  <si>
    <t>CALLE MIGUEL HIDALGO Y COSTILLA #461 COL. CENTRO</t>
  </si>
  <si>
    <t>MARIA DEL CARMEN TOSCANO NOVOA</t>
  </si>
  <si>
    <t>CALLE 1° DE MAYO #490 COL. CENTRO</t>
  </si>
  <si>
    <t>PEDRO BERNABE GOMEZ</t>
  </si>
  <si>
    <t>SUBDIVISIÓN  BAJO RÉGIMEN JURÍDICO DE CONDOMINIO</t>
  </si>
  <si>
    <t>AVENIDA CRISTOBAL COLON #395 COL. CENTRO</t>
  </si>
  <si>
    <t>NO LEGIBLE</t>
  </si>
  <si>
    <t>JOSE SANTOS CHAVEZ GARCIA Y MARIA DEL CARMEN GUZMAN GUZMAN</t>
  </si>
  <si>
    <t>CALLE FERNANDO CALDERON BELTRAN #S/N COL. TEOCALLI</t>
  </si>
  <si>
    <t>01/09/2018 AL 30/09/2018</t>
  </si>
  <si>
    <t>SUB-000/2018</t>
  </si>
  <si>
    <t>LAURA AMALIA VELASCO CUEVAS</t>
  </si>
  <si>
    <t>CALLE PRIMERO DE MAYO #440 COL. CENTRO</t>
  </si>
  <si>
    <t>ANTONIO VALENCIA DEL TORO</t>
  </si>
  <si>
    <t>BENITO GOMNEZ FARIAS #S/N COL. CENTRO</t>
  </si>
  <si>
    <t>SUB-058-A/2018</t>
  </si>
  <si>
    <t>ANTONIO VALENCIA DEL TORO Y CDA.</t>
  </si>
  <si>
    <t>BENITO GOMEZ FARIAS #S/N COL. CENTRO</t>
  </si>
  <si>
    <t xml:space="preserve">No. DE REGISTROS </t>
  </si>
  <si>
    <t>No. DE REGISTROS 10</t>
  </si>
  <si>
    <t>31 DE OCTUBRE DEL 2018</t>
  </si>
  <si>
    <t>01/10/2018 AL 31/10/2018</t>
  </si>
  <si>
    <t>SUB-003/2018</t>
  </si>
  <si>
    <t>H. AYUNTAMIENTO DE ZAPOTLAN EL GRANDE, JALISCO</t>
  </si>
  <si>
    <t>ANDADOR  TENOCHITLAN, ENTRE MOCTEZUMA Y AV. JUAN JOSE ARREOLA,COL. JARDINES DEL SOL</t>
  </si>
  <si>
    <t>SUB-005/2018</t>
  </si>
  <si>
    <t>SUB-062/2018</t>
  </si>
  <si>
    <t xml:space="preserve">JOSE ANTONIO CISNEROS OCHOA </t>
  </si>
  <si>
    <t>PRESIDENTES # 530, COL. REFORMA</t>
  </si>
  <si>
    <t>SUB-063/2018</t>
  </si>
  <si>
    <t>JOSE GUADALUPE GUIZAR RODRIGUEZ</t>
  </si>
  <si>
    <t>REFORMA # 1 COL. CENTRO</t>
  </si>
  <si>
    <t>SUB-064/2018</t>
  </si>
  <si>
    <t>SILVIA  SILVA ISAIS</t>
  </si>
  <si>
    <t>PLAB DE SAN LUIS # 72, COL. 20 DE NOVIEMBRE</t>
  </si>
  <si>
    <t>SUB-065/2018</t>
  </si>
  <si>
    <t>ROBERTO CARLOS TORRES TORRES</t>
  </si>
  <si>
    <t>GRAL. MIGUEL CONTRERAS MEDELLIN # S/N, COL. LA HACIENDA</t>
  </si>
  <si>
    <t>SUB-066/2018</t>
  </si>
  <si>
    <t>ELVIA PALAFOX MENDOZA</t>
  </si>
  <si>
    <t>JOSE MA. MORELOS Y PAVON # 95,COL.CENTRO</t>
  </si>
  <si>
    <t>SUB-067/2018</t>
  </si>
  <si>
    <t xml:space="preserve">ENRIQUE FLORES MONTES Y MARIA SERRATOS HERNANDEZ </t>
  </si>
  <si>
    <t xml:space="preserve">GRAL. SANTOS DEGOLLADO # 220, COL. CENTRO </t>
  </si>
  <si>
    <t>30 DE NOVIEMBRE DEL 2018</t>
  </si>
  <si>
    <t>01/08/2018 AL 30/08/2018</t>
  </si>
  <si>
    <t>SUB-068/2018</t>
  </si>
  <si>
    <t>GREGORIO BENITEZ ABRICA Y ROSA ARIAS RODRIGUEZ</t>
  </si>
  <si>
    <t>ANDADOR JOSE GUADALUPE MATA # 13,COL. SILVIANO CARRILLO</t>
  </si>
  <si>
    <t>SUB-069/2018</t>
  </si>
  <si>
    <t>EMILIANO ZAPATA # S/N, COL. CENTRO</t>
  </si>
  <si>
    <t>SUB-070/2018</t>
  </si>
  <si>
    <t>HECTOR QUIROZ FIGUEROA Y COPROPIETARIOS</t>
  </si>
  <si>
    <t>PREDIO RUSTICA UBICADO AL NORTE DE ESTA CIUDAD</t>
  </si>
  <si>
    <t>SUB-071/2018</t>
  </si>
  <si>
    <t xml:space="preserve">FLORENTINO VARGAS OROZCO </t>
  </si>
  <si>
    <t>CARRETERA A ATENQUIQUE # 107, COL.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</si>
</sst>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3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4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4" fontId="6" fillId="0" borderId="4" xfId="1" applyFont="1" applyFill="1" applyBorder="1" applyAlignment="1"/>
    <xf numFmtId="44" fontId="9" fillId="2" borderId="8" xfId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6" fillId="0" borderId="4" xfId="0" applyNumberFormat="1" applyFont="1" applyFill="1" applyBorder="1"/>
    <xf numFmtId="44" fontId="6" fillId="0" borderId="4" xfId="1" applyFont="1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4" fontId="6" fillId="0" borderId="11" xfId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14" fontId="6" fillId="0" borderId="10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4" fontId="6" fillId="0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4" fontId="11" fillId="3" borderId="2" xfId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1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4" fontId="13" fillId="4" borderId="8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44" fontId="13" fillId="4" borderId="8" xfId="1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44" fontId="11" fillId="5" borderId="4" xfId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44" fontId="6" fillId="5" borderId="4" xfId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44" fontId="6" fillId="3" borderId="14" xfId="1" applyFont="1" applyFill="1" applyBorder="1" applyAlignment="1">
      <alignment horizontal="center" vertical="center"/>
    </xf>
    <xf numFmtId="44" fontId="6" fillId="3" borderId="15" xfId="1" applyFont="1" applyFill="1" applyBorder="1" applyAlignment="1">
      <alignment horizontal="center" vertical="center"/>
    </xf>
    <xf numFmtId="14" fontId="6" fillId="0" borderId="4" xfId="1" applyNumberFormat="1" applyFont="1" applyFill="1" applyBorder="1" applyAlignment="1">
      <alignment horizontal="center" vertical="center"/>
    </xf>
    <xf numFmtId="0" fontId="0" fillId="5" borderId="0" xfId="0" applyFill="1" applyBorder="1"/>
    <xf numFmtId="44" fontId="0" fillId="5" borderId="0" xfId="1" applyFont="1" applyFill="1" applyBorder="1"/>
    <xf numFmtId="44" fontId="0" fillId="5" borderId="0" xfId="0" applyNumberFormat="1" applyFill="1" applyBorder="1"/>
    <xf numFmtId="0" fontId="0" fillId="5" borderId="0" xfId="0" applyFill="1" applyBorder="1" applyAlignment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44" fontId="9" fillId="2" borderId="18" xfId="1" applyFont="1" applyFill="1" applyBorder="1" applyAlignment="1">
      <alignment horizontal="center" wrapText="1"/>
    </xf>
    <xf numFmtId="0" fontId="0" fillId="0" borderId="0" xfId="0" applyBorder="1"/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8" fillId="0" borderId="6" xfId="0" applyNumberFormat="1" applyFont="1" applyBorder="1" applyAlignment="1">
      <alignment horizontal="right" wrapText="1"/>
    </xf>
    <xf numFmtId="14" fontId="8" fillId="0" borderId="7" xfId="0" applyNumberFormat="1" applyFont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4" fontId="8" fillId="0" borderId="16" xfId="0" applyNumberFormat="1" applyFont="1" applyBorder="1" applyAlignment="1">
      <alignment horizontal="right" wrapText="1"/>
    </xf>
    <xf numFmtId="14" fontId="8" fillId="0" borderId="17" xfId="0" applyNumberFormat="1" applyFont="1" applyBorder="1" applyAlignment="1">
      <alignment horizontal="right" wrapText="1"/>
    </xf>
    <xf numFmtId="14" fontId="11" fillId="5" borderId="4" xfId="1" applyNumberFormat="1" applyFont="1" applyFill="1" applyBorder="1" applyAlignment="1">
      <alignment horizontal="center" vertical="center"/>
    </xf>
    <xf numFmtId="14" fontId="8" fillId="0" borderId="19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40821</xdr:rowOff>
    </xdr:from>
    <xdr:to>
      <xdr:col>2</xdr:col>
      <xdr:colOff>791815</xdr:colOff>
      <xdr:row>0</xdr:row>
      <xdr:rowOff>978359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40821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748392</xdr:colOff>
      <xdr:row>0</xdr:row>
      <xdr:rowOff>167587</xdr:rowOff>
    </xdr:from>
    <xdr:to>
      <xdr:col>3</xdr:col>
      <xdr:colOff>642555</xdr:colOff>
      <xdr:row>0</xdr:row>
      <xdr:rowOff>974411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27463" y="167587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696565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653142</xdr:colOff>
      <xdr:row>0</xdr:row>
      <xdr:rowOff>126766</xdr:rowOff>
    </xdr:from>
    <xdr:to>
      <xdr:col>3</xdr:col>
      <xdr:colOff>547305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743790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14618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700367</xdr:colOff>
      <xdr:row>0</xdr:row>
      <xdr:rowOff>126766</xdr:rowOff>
    </xdr:from>
    <xdr:to>
      <xdr:col>3</xdr:col>
      <xdr:colOff>592930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33867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696565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653142</xdr:colOff>
      <xdr:row>0</xdr:row>
      <xdr:rowOff>126766</xdr:rowOff>
    </xdr:from>
    <xdr:to>
      <xdr:col>3</xdr:col>
      <xdr:colOff>547305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764600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721177</xdr:colOff>
      <xdr:row>0</xdr:row>
      <xdr:rowOff>126766</xdr:rowOff>
    </xdr:from>
    <xdr:to>
      <xdr:col>3</xdr:col>
      <xdr:colOff>615341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791815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748392</xdr:colOff>
      <xdr:row>0</xdr:row>
      <xdr:rowOff>126766</xdr:rowOff>
    </xdr:from>
    <xdr:to>
      <xdr:col>3</xdr:col>
      <xdr:colOff>642555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737386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693963</xdr:colOff>
      <xdr:row>0</xdr:row>
      <xdr:rowOff>126766</xdr:rowOff>
    </xdr:from>
    <xdr:to>
      <xdr:col>3</xdr:col>
      <xdr:colOff>588126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737386</xdr:colOff>
      <xdr:row>0</xdr:row>
      <xdr:rowOff>937538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119"/>
        <a:stretch/>
      </xdr:blipFill>
      <xdr:spPr>
        <a:xfrm>
          <a:off x="408214" y="0"/>
          <a:ext cx="1662672" cy="937538"/>
        </a:xfrm>
        <a:prstGeom prst="rect">
          <a:avLst/>
        </a:prstGeom>
      </xdr:spPr>
    </xdr:pic>
    <xdr:clientData/>
  </xdr:twoCellAnchor>
  <xdr:twoCellAnchor>
    <xdr:from>
      <xdr:col>2</xdr:col>
      <xdr:colOff>693963</xdr:colOff>
      <xdr:row>0</xdr:row>
      <xdr:rowOff>126766</xdr:rowOff>
    </xdr:from>
    <xdr:to>
      <xdr:col>3</xdr:col>
      <xdr:colOff>588126</xdr:colOff>
      <xdr:row>0</xdr:row>
      <xdr:rowOff>933590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027463" y="126766"/>
          <a:ext cx="2806092" cy="80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>
              <a:solidFill>
                <a:schemeClr val="tx1">
                  <a:lumMod val="65000"/>
                  <a:lumOff val="35000"/>
                </a:schemeClr>
              </a:solidFill>
              <a:latin typeface="Aharoni" pitchFamily="2" charset="-79"/>
              <a:cs typeface="Aharoni" pitchFamily="2" charset="-79"/>
            </a:rPr>
            <a:t>Ordenamiento Territorial </a:t>
          </a:r>
          <a:r>
            <a:rPr lang="es-MX" sz="1400" b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UNIDAD</a:t>
          </a:r>
          <a:r>
            <a:rPr lang="es-MX" sz="1400" b="0" baseline="0">
              <a:solidFill>
                <a:schemeClr val="tx1">
                  <a:lumMod val="65000"/>
                  <a:lumOff val="35000"/>
                </a:schemeClr>
              </a:solidFill>
              <a:latin typeface="Berlin Sans FB" pitchFamily="34" charset="0"/>
              <a:cs typeface="Aharoni" pitchFamily="2" charset="-79"/>
            </a:rPr>
            <a:t> DE PLANEACIÓN URBANA</a:t>
          </a:r>
          <a:endParaRPr lang="es-MX" sz="1400" b="0">
            <a:solidFill>
              <a:schemeClr val="tx1">
                <a:lumMod val="65000"/>
                <a:lumOff val="35000"/>
              </a:schemeClr>
            </a:solidFill>
            <a:latin typeface="Berlin Sans FB" pitchFamily="34" charset="0"/>
            <a:cs typeface="Aharoni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18"/>
  <sheetViews>
    <sheetView tabSelected="1" view="pageLayout" zoomScale="70" zoomScaleNormal="85" zoomScaleSheetLayoutView="100" zoomScalePageLayoutView="70" workbookViewId="0">
      <selection activeCell="G8" sqref="G8"/>
    </sheetView>
  </sheetViews>
  <sheetFormatPr baseColWidth="10" defaultRowHeight="15" x14ac:dyDescent="0.25"/>
  <cols>
    <col min="1" max="1" width="5.7109375" style="6" customWidth="1"/>
    <col min="2" max="2" width="12.14062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1.75" customHeight="1" x14ac:dyDescent="0.25"/>
    <row r="2" spans="1:9" ht="21" customHeight="1" x14ac:dyDescent="0.25">
      <c r="A2" s="95" t="s">
        <v>0</v>
      </c>
      <c r="B2" s="95"/>
      <c r="C2" s="28" t="s">
        <v>27</v>
      </c>
      <c r="D2" s="96" t="s">
        <v>15</v>
      </c>
      <c r="E2" s="96"/>
      <c r="F2" s="2" t="s">
        <v>1</v>
      </c>
      <c r="G2" s="97" t="s">
        <v>28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8" customFormat="1" ht="25.5" customHeight="1" x14ac:dyDescent="0.2">
      <c r="A6" s="12">
        <v>1</v>
      </c>
      <c r="B6" s="70" t="s">
        <v>183</v>
      </c>
      <c r="C6" s="14" t="s">
        <v>29</v>
      </c>
      <c r="D6" s="15" t="s">
        <v>16</v>
      </c>
      <c r="E6" s="15" t="s">
        <v>30</v>
      </c>
      <c r="F6" s="16"/>
      <c r="G6" s="16">
        <v>43150</v>
      </c>
      <c r="H6" s="13">
        <v>849431</v>
      </c>
      <c r="I6" s="17">
        <v>29620.89</v>
      </c>
    </row>
    <row r="7" spans="1:9" s="20" customFormat="1" ht="25.5" customHeight="1" x14ac:dyDescent="0.2">
      <c r="A7" s="12">
        <v>2</v>
      </c>
      <c r="B7" s="13"/>
      <c r="C7" s="14"/>
      <c r="D7" s="15"/>
      <c r="E7" s="15"/>
      <c r="F7" s="16"/>
      <c r="G7" s="16"/>
      <c r="H7" s="13"/>
      <c r="I7" s="17"/>
    </row>
    <row r="8" spans="1:9" s="20" customFormat="1" ht="25.5" customHeight="1" x14ac:dyDescent="0.2">
      <c r="A8" s="12">
        <v>3</v>
      </c>
      <c r="B8" s="13"/>
      <c r="C8" s="14"/>
      <c r="D8" s="15"/>
      <c r="E8" s="15"/>
      <c r="F8" s="16"/>
      <c r="G8" s="16"/>
      <c r="H8" s="13"/>
      <c r="I8" s="17"/>
    </row>
    <row r="9" spans="1:9" x14ac:dyDescent="0.25">
      <c r="I9" s="43"/>
    </row>
    <row r="10" spans="1:9" ht="15.75" thickBot="1" x14ac:dyDescent="0.3">
      <c r="A10"/>
      <c r="B10"/>
      <c r="C10"/>
      <c r="D10"/>
      <c r="E10"/>
      <c r="F10"/>
      <c r="G10"/>
      <c r="H10"/>
      <c r="I10" s="43"/>
    </row>
    <row r="11" spans="1:9" ht="24" customHeight="1" thickBot="1" x14ac:dyDescent="0.3">
      <c r="A11" s="22"/>
      <c r="B11" s="92" t="s">
        <v>24</v>
      </c>
      <c r="C11" s="92"/>
      <c r="D11" s="23"/>
      <c r="E11" s="23"/>
      <c r="G11" s="93" t="s">
        <v>17</v>
      </c>
      <c r="H11" s="108"/>
      <c r="I11" s="17">
        <v>29620.89</v>
      </c>
    </row>
    <row r="12" spans="1:9" x14ac:dyDescent="0.25">
      <c r="A12"/>
      <c r="B12"/>
      <c r="C12"/>
      <c r="D12"/>
      <c r="E12"/>
      <c r="F12"/>
      <c r="G12"/>
      <c r="H12"/>
      <c r="I12" s="25"/>
    </row>
    <row r="13" spans="1:9" ht="17.25" x14ac:dyDescent="0.25">
      <c r="A13"/>
      <c r="B13" s="92">
        <v>2</v>
      </c>
      <c r="C13" s="92"/>
      <c r="D13"/>
      <c r="E13"/>
      <c r="F13"/>
      <c r="G13"/>
      <c r="H13"/>
      <c r="I13" s="25"/>
    </row>
    <row r="14" spans="1:9" x14ac:dyDescent="0.25">
      <c r="A14"/>
      <c r="B14" s="91" t="s">
        <v>21</v>
      </c>
      <c r="C14" s="91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</sheetData>
  <mergeCells count="10">
    <mergeCell ref="B14:C14"/>
    <mergeCell ref="B13:C13"/>
    <mergeCell ref="B11:C11"/>
    <mergeCell ref="G11:H11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0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  <pageSetUpPr fitToPage="1"/>
  </sheetPr>
  <dimension ref="A1:I25"/>
  <sheetViews>
    <sheetView view="pageLayout" topLeftCell="D1" zoomScale="85" zoomScaleNormal="85" zoomScaleSheetLayoutView="100" zoomScalePageLayoutView="85" workbookViewId="0">
      <selection activeCell="D5" sqref="D5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4.570312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95" t="s">
        <v>0</v>
      </c>
      <c r="B1" s="95"/>
      <c r="C1" s="1" t="s">
        <v>205</v>
      </c>
      <c r="D1" s="96" t="s">
        <v>15</v>
      </c>
      <c r="E1" s="96"/>
      <c r="F1" s="2" t="s">
        <v>1</v>
      </c>
      <c r="G1" s="97" t="s">
        <v>206</v>
      </c>
      <c r="H1" s="98"/>
      <c r="I1" s="98"/>
    </row>
    <row r="2" spans="1:9" ht="15.75" customHeight="1" x14ac:dyDescent="0.25">
      <c r="A2" s="95" t="s">
        <v>2</v>
      </c>
      <c r="B2" s="95"/>
      <c r="C2" s="3" t="s">
        <v>14</v>
      </c>
      <c r="D2" s="96"/>
      <c r="E2" s="96"/>
    </row>
    <row r="3" spans="1:9" ht="15.75" thickBot="1" x14ac:dyDescent="0.3">
      <c r="C3" s="99" t="s">
        <v>3</v>
      </c>
      <c r="D3" s="99"/>
      <c r="E3" s="33"/>
      <c r="F3" s="99" t="s">
        <v>4</v>
      </c>
      <c r="G3" s="99"/>
    </row>
    <row r="4" spans="1:9" s="11" customFormat="1" ht="15.75" thickBot="1" x14ac:dyDescent="0.3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9" t="s">
        <v>10</v>
      </c>
      <c r="G4" s="8" t="s">
        <v>11</v>
      </c>
      <c r="H4" s="9" t="s">
        <v>12</v>
      </c>
      <c r="I4" s="10" t="s">
        <v>13</v>
      </c>
    </row>
    <row r="5" spans="1:9" s="18" customFormat="1" ht="25.5" x14ac:dyDescent="0.2">
      <c r="A5" s="13">
        <v>1</v>
      </c>
      <c r="B5" s="13" t="s">
        <v>207</v>
      </c>
      <c r="C5" s="14" t="s">
        <v>208</v>
      </c>
      <c r="D5" s="15" t="s">
        <v>26</v>
      </c>
      <c r="E5" s="15" t="s">
        <v>209</v>
      </c>
      <c r="F5" s="16">
        <v>43412</v>
      </c>
      <c r="G5" s="16">
        <v>43424</v>
      </c>
      <c r="H5" s="13">
        <v>893216</v>
      </c>
      <c r="I5" s="17">
        <v>3973.02</v>
      </c>
    </row>
    <row r="6" spans="1:9" s="19" customFormat="1" ht="14.25" x14ac:dyDescent="0.2">
      <c r="A6" s="13">
        <v>2</v>
      </c>
      <c r="B6" s="13" t="s">
        <v>210</v>
      </c>
      <c r="C6" s="14" t="s">
        <v>211</v>
      </c>
      <c r="D6" s="15" t="s">
        <v>26</v>
      </c>
      <c r="E6" s="15" t="s">
        <v>211</v>
      </c>
      <c r="F6" s="16">
        <v>43426</v>
      </c>
      <c r="G6" s="16">
        <v>43434</v>
      </c>
      <c r="H6" s="13">
        <v>897566</v>
      </c>
      <c r="I6" s="17">
        <v>2556.6</v>
      </c>
    </row>
    <row r="7" spans="1:9" s="18" customFormat="1" ht="16.5" customHeight="1" x14ac:dyDescent="0.2">
      <c r="A7" s="13">
        <v>3</v>
      </c>
      <c r="B7" s="13"/>
      <c r="C7" s="14"/>
      <c r="D7" s="15"/>
      <c r="E7" s="15"/>
      <c r="F7" s="16"/>
      <c r="G7" s="16"/>
      <c r="H7" s="13"/>
      <c r="I7" s="17"/>
    </row>
    <row r="8" spans="1:9" s="18" customFormat="1" ht="27" customHeight="1" x14ac:dyDescent="0.2">
      <c r="A8" s="13">
        <v>4</v>
      </c>
      <c r="B8" s="13"/>
      <c r="C8" s="15"/>
      <c r="D8" s="15"/>
      <c r="E8" s="15"/>
      <c r="F8" s="16"/>
      <c r="G8" s="16"/>
      <c r="H8" s="13"/>
      <c r="I8" s="17"/>
    </row>
    <row r="9" spans="1:9" s="19" customFormat="1" ht="14.25" x14ac:dyDescent="0.2">
      <c r="A9" s="13">
        <v>5</v>
      </c>
      <c r="B9" s="13"/>
      <c r="C9" s="15"/>
      <c r="D9" s="15"/>
      <c r="E9" s="15"/>
      <c r="F9" s="16"/>
      <c r="G9" s="16"/>
      <c r="H9" s="13"/>
      <c r="I9" s="17"/>
    </row>
    <row r="10" spans="1:9" s="19" customFormat="1" ht="14.25" x14ac:dyDescent="0.2">
      <c r="A10" s="13">
        <v>6</v>
      </c>
      <c r="B10" s="13"/>
      <c r="C10" s="15"/>
      <c r="D10" s="15"/>
      <c r="E10" s="15"/>
      <c r="F10" s="16"/>
      <c r="G10" s="16"/>
      <c r="H10" s="13"/>
      <c r="I10" s="17"/>
    </row>
    <row r="11" spans="1:9" s="19" customFormat="1" ht="14.25" x14ac:dyDescent="0.2">
      <c r="A11" s="13">
        <v>7</v>
      </c>
      <c r="B11" s="13"/>
      <c r="C11" s="14"/>
      <c r="D11" s="15"/>
      <c r="E11" s="15"/>
      <c r="F11" s="16"/>
      <c r="G11" s="16"/>
      <c r="H11" s="13"/>
      <c r="I11" s="17"/>
    </row>
    <row r="12" spans="1:9" s="19" customFormat="1" ht="14.25" x14ac:dyDescent="0.2">
      <c r="A12" s="13">
        <v>8</v>
      </c>
      <c r="B12" s="13"/>
      <c r="C12" s="15"/>
      <c r="D12" s="15"/>
      <c r="E12" s="15"/>
      <c r="F12" s="16"/>
      <c r="G12" s="16"/>
      <c r="H12" s="13"/>
      <c r="I12" s="17"/>
    </row>
    <row r="13" spans="1:9" s="20" customFormat="1" ht="14.25" x14ac:dyDescent="0.2">
      <c r="A13" s="13">
        <v>9</v>
      </c>
      <c r="B13" s="13"/>
      <c r="C13" s="14"/>
      <c r="D13" s="15"/>
      <c r="E13" s="15"/>
      <c r="F13" s="16"/>
      <c r="G13" s="16"/>
      <c r="H13" s="13"/>
      <c r="I13" s="17"/>
    </row>
    <row r="14" spans="1:9" s="20" customFormat="1" ht="14.25" x14ac:dyDescent="0.2">
      <c r="A14" s="13">
        <v>10</v>
      </c>
      <c r="B14" s="13"/>
      <c r="C14" s="14"/>
      <c r="D14" s="15"/>
      <c r="E14" s="15"/>
      <c r="F14" s="16"/>
      <c r="G14" s="16"/>
      <c r="H14" s="13"/>
      <c r="I14" s="17"/>
    </row>
    <row r="15" spans="1:9" s="20" customFormat="1" ht="14.25" x14ac:dyDescent="0.2">
      <c r="A15" s="13">
        <v>11</v>
      </c>
      <c r="B15" s="13"/>
      <c r="C15" s="14"/>
      <c r="D15" s="15"/>
      <c r="E15" s="15"/>
      <c r="F15" s="16"/>
      <c r="G15" s="16"/>
      <c r="H15" s="13"/>
      <c r="I15" s="17"/>
    </row>
    <row r="17" spans="1:9" ht="15.75" thickBot="1" x14ac:dyDescent="0.3">
      <c r="A17"/>
      <c r="B17"/>
      <c r="C17"/>
      <c r="D17"/>
      <c r="E17"/>
      <c r="F17"/>
      <c r="G17"/>
      <c r="H17"/>
      <c r="I17"/>
    </row>
    <row r="18" spans="1:9" ht="24" customHeight="1" thickBot="1" x14ac:dyDescent="0.3">
      <c r="A18" s="22"/>
      <c r="B18" s="92" t="s">
        <v>22</v>
      </c>
      <c r="C18" s="92"/>
      <c r="D18" s="23"/>
      <c r="E18" s="23"/>
      <c r="G18" s="93" t="s">
        <v>17</v>
      </c>
      <c r="H18" s="94"/>
      <c r="I18" s="24">
        <f>SUM(I5:I13)</f>
        <v>6529.62</v>
      </c>
    </row>
    <row r="19" spans="1:9" ht="15.75" thickBot="1" x14ac:dyDescent="0.3">
      <c r="A19"/>
      <c r="B19"/>
      <c r="C19"/>
      <c r="D19"/>
      <c r="E19"/>
      <c r="F19"/>
      <c r="G19"/>
      <c r="H19"/>
      <c r="I19" s="25"/>
    </row>
    <row r="20" spans="1:9" ht="17.25" x14ac:dyDescent="0.3">
      <c r="A20"/>
      <c r="B20" s="92">
        <f>34+6</f>
        <v>40</v>
      </c>
      <c r="C20" s="92"/>
      <c r="D20"/>
      <c r="E20"/>
      <c r="F20"/>
      <c r="G20" s="105" t="s">
        <v>23</v>
      </c>
      <c r="H20" s="106"/>
      <c r="I20" s="89">
        <f>I18+'OCTUBRE 2018'!I14</f>
        <v>326739.67999999993</v>
      </c>
    </row>
    <row r="21" spans="1:9" x14ac:dyDescent="0.25">
      <c r="A21"/>
      <c r="B21" s="91" t="s">
        <v>21</v>
      </c>
      <c r="C21" s="91"/>
      <c r="D21"/>
      <c r="E21"/>
      <c r="F21" s="90"/>
      <c r="G21" s="90"/>
      <c r="H21" s="90"/>
      <c r="I21" s="90"/>
    </row>
    <row r="22" spans="1:9" x14ac:dyDescent="0.25">
      <c r="A22"/>
      <c r="B22"/>
      <c r="C22"/>
      <c r="D22"/>
      <c r="E22"/>
      <c r="F22" s="90"/>
      <c r="G22" s="104"/>
      <c r="H22" s="104"/>
      <c r="I22" s="82"/>
    </row>
    <row r="23" spans="1:9" x14ac:dyDescent="0.25">
      <c r="A23"/>
      <c r="B23"/>
      <c r="C23"/>
      <c r="D23"/>
      <c r="E23"/>
      <c r="F23" s="90"/>
      <c r="G23" s="81"/>
      <c r="H23" s="81"/>
      <c r="I23" s="81"/>
    </row>
    <row r="24" spans="1:9" x14ac:dyDescent="0.25">
      <c r="A24"/>
      <c r="B24"/>
      <c r="C24"/>
      <c r="D24"/>
      <c r="E24"/>
      <c r="F24" s="90"/>
      <c r="G24" s="104"/>
      <c r="H24" s="104"/>
      <c r="I24" s="83"/>
    </row>
    <row r="25" spans="1:9" x14ac:dyDescent="0.25">
      <c r="A25"/>
      <c r="B25"/>
      <c r="C25"/>
      <c r="D25"/>
      <c r="E25"/>
      <c r="F25" s="90"/>
      <c r="G25" s="81"/>
      <c r="H25" s="81"/>
      <c r="I25" s="81"/>
    </row>
  </sheetData>
  <mergeCells count="13">
    <mergeCell ref="G24:H24"/>
    <mergeCell ref="B18:C18"/>
    <mergeCell ref="G18:H18"/>
    <mergeCell ref="B20:C20"/>
    <mergeCell ref="G20:H20"/>
    <mergeCell ref="B21:C21"/>
    <mergeCell ref="G22:H22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2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6B94E-490B-47FE-A769-74DF88641BCE}">
  <sheetPr>
    <tabColor theme="3" tint="0.39997558519241921"/>
    <pageSetUpPr fitToPage="1"/>
  </sheetPr>
  <dimension ref="A1:I25"/>
  <sheetViews>
    <sheetView view="pageLayout" zoomScale="85" zoomScaleNormal="85" zoomScaleSheetLayoutView="100" zoomScalePageLayoutView="85" workbookViewId="0">
      <selection activeCell="A9" sqref="A9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95" t="s">
        <v>0</v>
      </c>
      <c r="B1" s="95"/>
      <c r="C1" s="1" t="s">
        <v>19</v>
      </c>
      <c r="D1" s="96" t="s">
        <v>15</v>
      </c>
      <c r="E1" s="96"/>
      <c r="F1" s="2" t="s">
        <v>1</v>
      </c>
      <c r="G1" s="97" t="s">
        <v>20</v>
      </c>
      <c r="H1" s="98"/>
      <c r="I1" s="98"/>
    </row>
    <row r="2" spans="1:9" ht="15.75" customHeight="1" x14ac:dyDescent="0.25">
      <c r="A2" s="95" t="s">
        <v>2</v>
      </c>
      <c r="B2" s="95"/>
      <c r="C2" s="3" t="s">
        <v>14</v>
      </c>
      <c r="D2" s="96"/>
      <c r="E2" s="96"/>
    </row>
    <row r="3" spans="1:9" ht="15.75" thickBot="1" x14ac:dyDescent="0.3">
      <c r="C3" s="99" t="s">
        <v>3</v>
      </c>
      <c r="D3" s="99"/>
      <c r="E3" s="69"/>
      <c r="F3" s="99" t="s">
        <v>4</v>
      </c>
      <c r="G3" s="99"/>
    </row>
    <row r="4" spans="1:9" s="11" customFormat="1" ht="15.75" thickBot="1" x14ac:dyDescent="0.3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9" t="s">
        <v>10</v>
      </c>
      <c r="G4" s="8" t="s">
        <v>11</v>
      </c>
      <c r="H4" s="9" t="s">
        <v>12</v>
      </c>
      <c r="I4" s="10" t="s">
        <v>13</v>
      </c>
    </row>
    <row r="5" spans="1:9" s="18" customFormat="1" ht="29.25" customHeight="1" x14ac:dyDescent="0.2">
      <c r="A5" s="13">
        <v>1</v>
      </c>
      <c r="B5" s="13" t="s">
        <v>212</v>
      </c>
      <c r="C5" s="14" t="s">
        <v>213</v>
      </c>
      <c r="D5" s="15" t="s">
        <v>26</v>
      </c>
      <c r="E5" s="15" t="s">
        <v>214</v>
      </c>
      <c r="F5" s="16">
        <v>43442</v>
      </c>
      <c r="G5" s="16">
        <v>43447</v>
      </c>
      <c r="H5" s="13">
        <v>903576</v>
      </c>
      <c r="I5" s="17">
        <v>3124.59</v>
      </c>
    </row>
    <row r="6" spans="1:9" s="19" customFormat="1" ht="14.25" x14ac:dyDescent="0.2">
      <c r="A6" s="13">
        <v>2</v>
      </c>
      <c r="B6" s="13" t="s">
        <v>215</v>
      </c>
      <c r="C6" s="14" t="s">
        <v>216</v>
      </c>
      <c r="D6" s="15" t="s">
        <v>26</v>
      </c>
      <c r="E6" s="15" t="s">
        <v>217</v>
      </c>
      <c r="F6" s="16">
        <v>43448</v>
      </c>
      <c r="G6" s="16">
        <v>43453</v>
      </c>
      <c r="H6" s="13">
        <v>888988</v>
      </c>
      <c r="I6" s="17">
        <v>2122.88</v>
      </c>
    </row>
    <row r="7" spans="1:9" s="18" customFormat="1" ht="16.5" customHeight="1" x14ac:dyDescent="0.2">
      <c r="A7" s="13">
        <v>3</v>
      </c>
      <c r="B7" s="13"/>
      <c r="C7" s="14"/>
      <c r="D7" s="15"/>
      <c r="E7" s="15"/>
      <c r="F7" s="16"/>
      <c r="G7" s="16"/>
      <c r="H7" s="13"/>
      <c r="I7" s="17"/>
    </row>
    <row r="8" spans="1:9" s="18" customFormat="1" ht="27" customHeight="1" x14ac:dyDescent="0.2">
      <c r="A8" s="13">
        <v>4</v>
      </c>
      <c r="B8" s="13"/>
      <c r="C8" s="15"/>
      <c r="D8" s="15"/>
      <c r="E8" s="15"/>
      <c r="F8" s="16"/>
      <c r="G8" s="16"/>
      <c r="H8" s="13"/>
      <c r="I8" s="17"/>
    </row>
    <row r="9" spans="1:9" s="19" customFormat="1" ht="14.25" x14ac:dyDescent="0.2">
      <c r="A9" s="13">
        <v>5</v>
      </c>
      <c r="B9" s="13"/>
      <c r="C9" s="15"/>
      <c r="D9" s="15"/>
      <c r="E9" s="15"/>
      <c r="F9" s="16"/>
      <c r="G9" s="16"/>
      <c r="H9" s="13"/>
      <c r="I9" s="17"/>
    </row>
    <row r="10" spans="1:9" s="19" customFormat="1" ht="14.25" x14ac:dyDescent="0.2">
      <c r="A10" s="13">
        <v>6</v>
      </c>
      <c r="B10" s="13"/>
      <c r="C10" s="15"/>
      <c r="D10" s="15"/>
      <c r="E10" s="15"/>
      <c r="F10" s="16"/>
      <c r="G10" s="16"/>
      <c r="H10" s="13"/>
      <c r="I10" s="17"/>
    </row>
    <row r="11" spans="1:9" s="19" customFormat="1" ht="14.25" x14ac:dyDescent="0.2">
      <c r="A11" s="13">
        <v>7</v>
      </c>
      <c r="B11" s="13"/>
      <c r="C11" s="14"/>
      <c r="D11" s="15"/>
      <c r="E11" s="15"/>
      <c r="F11" s="16"/>
      <c r="G11" s="16"/>
      <c r="H11" s="13"/>
      <c r="I11" s="17"/>
    </row>
    <row r="12" spans="1:9" s="19" customFormat="1" ht="14.25" x14ac:dyDescent="0.2">
      <c r="A12" s="13">
        <v>8</v>
      </c>
      <c r="B12" s="13"/>
      <c r="C12" s="15"/>
      <c r="D12" s="15"/>
      <c r="E12" s="15"/>
      <c r="F12" s="16"/>
      <c r="G12" s="16"/>
      <c r="H12" s="13"/>
      <c r="I12" s="17"/>
    </row>
    <row r="13" spans="1:9" s="20" customFormat="1" ht="14.25" x14ac:dyDescent="0.2">
      <c r="A13" s="13">
        <v>9</v>
      </c>
      <c r="B13" s="13"/>
      <c r="C13" s="14"/>
      <c r="D13" s="15"/>
      <c r="E13" s="15"/>
      <c r="F13" s="16"/>
      <c r="G13" s="16"/>
      <c r="H13" s="13"/>
      <c r="I13" s="17"/>
    </row>
    <row r="14" spans="1:9" s="20" customFormat="1" ht="14.25" x14ac:dyDescent="0.2">
      <c r="A14" s="13">
        <v>10</v>
      </c>
      <c r="B14" s="13"/>
      <c r="C14" s="14"/>
      <c r="D14" s="15"/>
      <c r="E14" s="15"/>
      <c r="F14" s="16"/>
      <c r="G14" s="16"/>
      <c r="H14" s="13"/>
      <c r="I14" s="17"/>
    </row>
    <row r="15" spans="1:9" s="20" customFormat="1" ht="14.25" x14ac:dyDescent="0.2">
      <c r="A15" s="13">
        <v>11</v>
      </c>
      <c r="B15" s="13"/>
      <c r="C15" s="14"/>
      <c r="D15" s="15"/>
      <c r="E15" s="15"/>
      <c r="F15" s="16"/>
      <c r="G15" s="16"/>
      <c r="H15" s="13"/>
      <c r="I15" s="17"/>
    </row>
    <row r="17" spans="1:9" ht="15.75" thickBot="1" x14ac:dyDescent="0.3">
      <c r="A17"/>
      <c r="B17"/>
      <c r="C17"/>
      <c r="D17"/>
      <c r="E17"/>
      <c r="F17"/>
      <c r="G17"/>
      <c r="H17"/>
      <c r="I17"/>
    </row>
    <row r="18" spans="1:9" ht="24" customHeight="1" thickBot="1" x14ac:dyDescent="0.3">
      <c r="A18" s="22"/>
      <c r="B18" s="92" t="s">
        <v>22</v>
      </c>
      <c r="C18" s="92"/>
      <c r="D18" s="23"/>
      <c r="E18" s="23"/>
      <c r="G18" s="93" t="s">
        <v>17</v>
      </c>
      <c r="H18" s="94"/>
      <c r="I18" s="24">
        <f>SUM(I5:I13)</f>
        <v>5247.47</v>
      </c>
    </row>
    <row r="19" spans="1:9" ht="15.75" thickBot="1" x14ac:dyDescent="0.3">
      <c r="A19"/>
      <c r="B19"/>
      <c r="C19"/>
      <c r="D19"/>
      <c r="E19"/>
      <c r="F19"/>
      <c r="G19"/>
      <c r="H19"/>
      <c r="I19" s="25"/>
    </row>
    <row r="20" spans="1:9" ht="18" thickBot="1" x14ac:dyDescent="0.35">
      <c r="A20"/>
      <c r="B20" s="92">
        <f>34+6</f>
        <v>40</v>
      </c>
      <c r="C20" s="92"/>
      <c r="D20"/>
      <c r="E20"/>
      <c r="F20"/>
      <c r="G20" s="101" t="s">
        <v>23</v>
      </c>
      <c r="H20" s="102"/>
      <c r="I20" s="32">
        <f>I18+'OCTUBRE 2018'!I14</f>
        <v>325457.52999999991</v>
      </c>
    </row>
    <row r="21" spans="1:9" x14ac:dyDescent="0.25">
      <c r="A21"/>
      <c r="B21" s="91" t="s">
        <v>21</v>
      </c>
      <c r="C21" s="9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 s="104"/>
      <c r="H22" s="104"/>
      <c r="I22" s="82"/>
    </row>
    <row r="23" spans="1:9" x14ac:dyDescent="0.25">
      <c r="A23"/>
      <c r="B23"/>
      <c r="C23"/>
      <c r="D23"/>
      <c r="E23"/>
      <c r="F23"/>
      <c r="G23" s="81"/>
      <c r="H23" s="81"/>
      <c r="I23" s="81"/>
    </row>
    <row r="24" spans="1:9" x14ac:dyDescent="0.25">
      <c r="A24"/>
      <c r="B24"/>
      <c r="C24"/>
      <c r="D24"/>
      <c r="E24"/>
      <c r="F24"/>
      <c r="G24" s="104"/>
      <c r="H24" s="104"/>
      <c r="I24" s="83"/>
    </row>
    <row r="25" spans="1:9" x14ac:dyDescent="0.25">
      <c r="A25"/>
      <c r="B25"/>
      <c r="C25"/>
      <c r="D25"/>
      <c r="E25"/>
      <c r="F25"/>
      <c r="G25"/>
      <c r="H25"/>
      <c r="I25"/>
    </row>
  </sheetData>
  <mergeCells count="13">
    <mergeCell ref="G24:H24"/>
    <mergeCell ref="B18:C18"/>
    <mergeCell ref="G18:H18"/>
    <mergeCell ref="B20:C20"/>
    <mergeCell ref="G20:H20"/>
    <mergeCell ref="B21:C21"/>
    <mergeCell ref="G22:H22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3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21"/>
  <sheetViews>
    <sheetView view="pageLayout" topLeftCell="A4" zoomScale="70" zoomScaleNormal="85" zoomScaleSheetLayoutView="100" zoomScalePageLayoutView="70" workbookViewId="0">
      <selection activeCell="E16" sqref="E16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5.42578125" style="26" customWidth="1"/>
    <col min="4" max="4" width="2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3.25" customHeight="1" x14ac:dyDescent="0.25"/>
    <row r="2" spans="1:9" ht="21" customHeight="1" x14ac:dyDescent="0.25">
      <c r="A2" s="95" t="s">
        <v>0</v>
      </c>
      <c r="B2" s="95"/>
      <c r="C2" s="1" t="s">
        <v>31</v>
      </c>
      <c r="D2" s="96" t="s">
        <v>15</v>
      </c>
      <c r="E2" s="96"/>
      <c r="F2" s="2" t="s">
        <v>1</v>
      </c>
      <c r="G2" s="97" t="s">
        <v>32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A4" s="53"/>
      <c r="B4" s="53"/>
      <c r="C4" s="100" t="s">
        <v>3</v>
      </c>
      <c r="D4" s="100"/>
      <c r="E4" s="54"/>
      <c r="F4" s="100" t="s">
        <v>4</v>
      </c>
      <c r="G4" s="100"/>
      <c r="H4" s="55"/>
    </row>
    <row r="5" spans="1:9" s="11" customFormat="1" ht="15.75" thickBot="1" x14ac:dyDescent="0.3">
      <c r="A5" s="56" t="s">
        <v>5</v>
      </c>
      <c r="B5" s="57" t="s">
        <v>6</v>
      </c>
      <c r="C5" s="57" t="s">
        <v>7</v>
      </c>
      <c r="D5" s="57" t="s">
        <v>8</v>
      </c>
      <c r="E5" s="57" t="s">
        <v>9</v>
      </c>
      <c r="F5" s="58" t="s">
        <v>10</v>
      </c>
      <c r="G5" s="57" t="s">
        <v>11</v>
      </c>
      <c r="H5" s="58" t="s">
        <v>12</v>
      </c>
      <c r="I5" s="10" t="s">
        <v>13</v>
      </c>
    </row>
    <row r="6" spans="1:9" s="11" customFormat="1" ht="25.5" customHeight="1" x14ac:dyDescent="0.25">
      <c r="A6" s="71">
        <v>1</v>
      </c>
      <c r="B6" s="72" t="s">
        <v>186</v>
      </c>
      <c r="C6" s="76" t="s">
        <v>184</v>
      </c>
      <c r="D6" s="72" t="s">
        <v>16</v>
      </c>
      <c r="E6" s="76" t="s">
        <v>185</v>
      </c>
      <c r="F6" s="107">
        <v>43173</v>
      </c>
      <c r="G6" s="74">
        <v>43178</v>
      </c>
      <c r="H6" s="73"/>
      <c r="I6" s="75"/>
    </row>
    <row r="7" spans="1:9" s="18" customFormat="1" ht="25.5" customHeight="1" x14ac:dyDescent="0.2">
      <c r="A7" s="59">
        <v>2</v>
      </c>
      <c r="B7" s="60" t="s">
        <v>35</v>
      </c>
      <c r="C7" s="61" t="s">
        <v>33</v>
      </c>
      <c r="D7" s="67" t="s">
        <v>16</v>
      </c>
      <c r="E7" s="61" t="s">
        <v>34</v>
      </c>
      <c r="F7" s="62">
        <v>43157</v>
      </c>
      <c r="G7" s="62">
        <v>43179</v>
      </c>
      <c r="H7" s="60">
        <v>861520</v>
      </c>
      <c r="I7" s="17">
        <v>14800.09</v>
      </c>
    </row>
    <row r="8" spans="1:9" s="20" customFormat="1" ht="25.5" customHeight="1" x14ac:dyDescent="0.2">
      <c r="A8" s="59">
        <v>3</v>
      </c>
      <c r="B8" s="60" t="s">
        <v>36</v>
      </c>
      <c r="C8" s="61" t="s">
        <v>37</v>
      </c>
      <c r="D8" s="67" t="s">
        <v>16</v>
      </c>
      <c r="E8" s="61" t="s">
        <v>38</v>
      </c>
      <c r="F8" s="62">
        <v>43172</v>
      </c>
      <c r="G8" s="62">
        <v>43182</v>
      </c>
      <c r="H8" s="60">
        <v>862230</v>
      </c>
      <c r="I8" s="17">
        <v>3191.46</v>
      </c>
    </row>
    <row r="9" spans="1:9" s="20" customFormat="1" ht="25.5" customHeight="1" x14ac:dyDescent="0.2">
      <c r="A9" s="59">
        <v>4</v>
      </c>
      <c r="B9" s="60" t="s">
        <v>39</v>
      </c>
      <c r="C9" s="63" t="s">
        <v>40</v>
      </c>
      <c r="D9" s="67" t="s">
        <v>16</v>
      </c>
      <c r="E9" s="61" t="s">
        <v>41</v>
      </c>
      <c r="F9" s="62">
        <v>43152</v>
      </c>
      <c r="G9" s="62">
        <v>43161</v>
      </c>
      <c r="H9" s="60">
        <v>862340</v>
      </c>
      <c r="I9" s="17">
        <v>3191.46</v>
      </c>
    </row>
    <row r="10" spans="1:9" s="20" customFormat="1" ht="25.5" customHeight="1" x14ac:dyDescent="0.2">
      <c r="A10" s="59">
        <v>5</v>
      </c>
      <c r="B10" s="60" t="s">
        <v>42</v>
      </c>
      <c r="C10" s="61" t="s">
        <v>43</v>
      </c>
      <c r="D10" s="67" t="s">
        <v>16</v>
      </c>
      <c r="E10" s="61" t="s">
        <v>44</v>
      </c>
      <c r="F10" s="62">
        <v>43182</v>
      </c>
      <c r="G10" s="62">
        <v>43187</v>
      </c>
      <c r="H10" s="60">
        <v>871453</v>
      </c>
      <c r="I10" s="17">
        <v>14771.7</v>
      </c>
    </row>
    <row r="11" spans="1:9" s="20" customFormat="1" ht="25.5" customHeight="1" x14ac:dyDescent="0.2">
      <c r="A11" s="59">
        <v>6</v>
      </c>
      <c r="B11" s="60" t="s">
        <v>45</v>
      </c>
      <c r="C11" s="63" t="s">
        <v>46</v>
      </c>
      <c r="D11" s="67" t="s">
        <v>16</v>
      </c>
      <c r="E11" s="61" t="s">
        <v>47</v>
      </c>
      <c r="F11" s="62">
        <v>43181</v>
      </c>
      <c r="G11" s="62">
        <v>43187</v>
      </c>
      <c r="H11" s="60">
        <v>862319</v>
      </c>
      <c r="I11" s="17">
        <v>1704.4</v>
      </c>
    </row>
    <row r="13" spans="1:9" ht="15.75" thickBot="1" x14ac:dyDescent="0.3">
      <c r="A13"/>
      <c r="B13"/>
      <c r="C13"/>
      <c r="D13"/>
      <c r="E13"/>
      <c r="F13"/>
      <c r="G13"/>
      <c r="H13"/>
      <c r="I13"/>
    </row>
    <row r="14" spans="1:9" ht="24" customHeight="1" thickBot="1" x14ac:dyDescent="0.3">
      <c r="A14" s="22"/>
      <c r="B14" s="92" t="s">
        <v>25</v>
      </c>
      <c r="C14" s="92"/>
      <c r="D14" s="23"/>
      <c r="E14" s="23"/>
      <c r="G14" s="93" t="s">
        <v>17</v>
      </c>
      <c r="H14" s="94"/>
      <c r="I14" s="64">
        <f>SUM(I7:I11)</f>
        <v>37659.11</v>
      </c>
    </row>
    <row r="15" spans="1:9" ht="15.75" thickBot="1" x14ac:dyDescent="0.3">
      <c r="A15"/>
      <c r="B15"/>
      <c r="C15"/>
      <c r="D15"/>
      <c r="E15"/>
      <c r="F15"/>
      <c r="G15"/>
      <c r="H15"/>
      <c r="I15" s="25"/>
    </row>
    <row r="16" spans="1:9" ht="18" thickBot="1" x14ac:dyDescent="0.3">
      <c r="A16"/>
      <c r="B16" s="92">
        <f>2+5</f>
        <v>7</v>
      </c>
      <c r="C16" s="92"/>
      <c r="D16"/>
      <c r="E16"/>
      <c r="F16"/>
      <c r="G16" s="93" t="s">
        <v>23</v>
      </c>
      <c r="H16" s="94"/>
      <c r="I16" s="64">
        <f>'FEBRERO 2018'!I11+I14</f>
        <v>67280</v>
      </c>
    </row>
    <row r="17" spans="1:9" x14ac:dyDescent="0.25">
      <c r="A17"/>
      <c r="B17" s="91" t="s">
        <v>21</v>
      </c>
      <c r="C17" s="91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</sheetData>
  <mergeCells count="11">
    <mergeCell ref="B16:C16"/>
    <mergeCell ref="B17:C17"/>
    <mergeCell ref="G16:H16"/>
    <mergeCell ref="B14:C14"/>
    <mergeCell ref="G14:H14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4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20"/>
  <sheetViews>
    <sheetView view="pageLayout" zoomScale="70" zoomScaleNormal="85" zoomScaleSheetLayoutView="100" zoomScalePageLayoutView="70" workbookViewId="0">
      <selection activeCell="E15" sqref="E15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6" customWidth="1"/>
    <col min="4" max="4" width="27.42578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4.75" customHeight="1" x14ac:dyDescent="0.25"/>
    <row r="2" spans="1:9" ht="21" customHeight="1" x14ac:dyDescent="0.25">
      <c r="A2" s="95" t="s">
        <v>0</v>
      </c>
      <c r="B2" s="95"/>
      <c r="C2" s="1" t="s">
        <v>49</v>
      </c>
      <c r="D2" s="96" t="s">
        <v>15</v>
      </c>
      <c r="E2" s="96"/>
      <c r="F2" s="2" t="s">
        <v>1</v>
      </c>
      <c r="G2" s="97" t="s">
        <v>50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8" customFormat="1" ht="25.5" customHeight="1" x14ac:dyDescent="0.2">
      <c r="A6" s="12">
        <v>1</v>
      </c>
      <c r="B6" s="13" t="s">
        <v>51</v>
      </c>
      <c r="C6" s="14" t="s">
        <v>52</v>
      </c>
      <c r="D6" s="68" t="s">
        <v>26</v>
      </c>
      <c r="E6" s="15" t="s">
        <v>53</v>
      </c>
      <c r="F6" s="16">
        <v>43199</v>
      </c>
      <c r="G6" s="16">
        <v>43202</v>
      </c>
      <c r="H6" s="13">
        <v>870901</v>
      </c>
      <c r="I6" s="17">
        <v>11493.2</v>
      </c>
    </row>
    <row r="7" spans="1:9" s="19" customFormat="1" ht="25.5" customHeight="1" x14ac:dyDescent="0.2">
      <c r="A7" s="12">
        <v>2</v>
      </c>
      <c r="B7" s="13" t="s">
        <v>54</v>
      </c>
      <c r="C7" s="14" t="s">
        <v>55</v>
      </c>
      <c r="D7" s="68" t="s">
        <v>26</v>
      </c>
      <c r="E7" s="15" t="s">
        <v>56</v>
      </c>
      <c r="F7" s="16">
        <v>43195</v>
      </c>
      <c r="G7" s="16">
        <v>43206</v>
      </c>
      <c r="H7" s="13">
        <v>863424</v>
      </c>
      <c r="I7" s="17">
        <v>7233.37</v>
      </c>
    </row>
    <row r="8" spans="1:9" s="20" customFormat="1" ht="25.5" customHeight="1" x14ac:dyDescent="0.2">
      <c r="A8" s="12">
        <v>3</v>
      </c>
      <c r="B8" s="13" t="s">
        <v>57</v>
      </c>
      <c r="C8" s="14" t="s">
        <v>58</v>
      </c>
      <c r="D8" s="68" t="s">
        <v>26</v>
      </c>
      <c r="E8" s="15" t="s">
        <v>59</v>
      </c>
      <c r="F8" s="16">
        <v>43209</v>
      </c>
      <c r="G8" s="16">
        <v>43213</v>
      </c>
      <c r="H8" s="13">
        <v>862714</v>
      </c>
      <c r="I8" s="17">
        <v>4688.2700000000004</v>
      </c>
    </row>
    <row r="9" spans="1:9" s="20" customFormat="1" ht="25.5" customHeight="1" x14ac:dyDescent="0.2">
      <c r="A9" s="12">
        <v>4</v>
      </c>
      <c r="B9" s="13" t="s">
        <v>60</v>
      </c>
      <c r="C9" s="14" t="s">
        <v>61</v>
      </c>
      <c r="D9" s="68" t="s">
        <v>26</v>
      </c>
      <c r="E9" s="15" t="s">
        <v>62</v>
      </c>
      <c r="F9" s="16">
        <v>43210</v>
      </c>
      <c r="G9" s="16">
        <v>43215</v>
      </c>
      <c r="H9" s="13">
        <v>863090</v>
      </c>
      <c r="I9" s="17">
        <v>6035.58</v>
      </c>
    </row>
    <row r="10" spans="1:9" s="20" customFormat="1" ht="25.5" customHeight="1" x14ac:dyDescent="0.2">
      <c r="A10" s="12">
        <v>5</v>
      </c>
      <c r="B10" s="13" t="s">
        <v>63</v>
      </c>
      <c r="C10" s="14" t="s">
        <v>64</v>
      </c>
      <c r="D10" s="68" t="s">
        <v>26</v>
      </c>
      <c r="E10" s="15" t="s">
        <v>65</v>
      </c>
      <c r="F10" s="16">
        <v>43200</v>
      </c>
      <c r="G10" s="16">
        <v>43203</v>
      </c>
      <c r="H10" s="13">
        <v>872584</v>
      </c>
      <c r="I10" s="17">
        <v>4787.1899999999996</v>
      </c>
    </row>
    <row r="12" spans="1:9" ht="15.75" thickBot="1" x14ac:dyDescent="0.3">
      <c r="A12"/>
      <c r="B12"/>
      <c r="C12"/>
      <c r="D12"/>
      <c r="E12"/>
      <c r="F12"/>
      <c r="G12"/>
      <c r="H12"/>
      <c r="I12"/>
    </row>
    <row r="13" spans="1:9" ht="24" customHeight="1" thickBot="1" x14ac:dyDescent="0.3">
      <c r="A13" s="22"/>
      <c r="B13" s="92" t="s">
        <v>25</v>
      </c>
      <c r="C13" s="92"/>
      <c r="D13" s="23"/>
      <c r="E13" s="23"/>
      <c r="G13" s="93" t="s">
        <v>17</v>
      </c>
      <c r="H13" s="94"/>
      <c r="I13" s="64">
        <f>SUM(I6:I10)</f>
        <v>34237.61</v>
      </c>
    </row>
    <row r="14" spans="1:9" ht="15.75" thickBot="1" x14ac:dyDescent="0.3">
      <c r="A14"/>
      <c r="B14"/>
      <c r="C14"/>
      <c r="D14"/>
      <c r="E14"/>
      <c r="F14"/>
      <c r="G14"/>
      <c r="H14"/>
      <c r="I14" s="25"/>
    </row>
    <row r="15" spans="1:9" ht="18" thickBot="1" x14ac:dyDescent="0.3">
      <c r="A15"/>
      <c r="B15" s="92">
        <f>7+5</f>
        <v>12</v>
      </c>
      <c r="C15" s="92"/>
      <c r="D15"/>
      <c r="E15"/>
      <c r="F15"/>
      <c r="G15" s="93" t="s">
        <v>23</v>
      </c>
      <c r="H15" s="94"/>
      <c r="I15" s="64">
        <f>'MARZO 2018'!I16+I13</f>
        <v>101517.61</v>
      </c>
    </row>
    <row r="16" spans="1:9" x14ac:dyDescent="0.25">
      <c r="A16"/>
      <c r="B16" s="91" t="s">
        <v>21</v>
      </c>
      <c r="C16" s="91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</sheetData>
  <mergeCells count="11">
    <mergeCell ref="B15:C15"/>
    <mergeCell ref="B16:C16"/>
    <mergeCell ref="G15:H15"/>
    <mergeCell ref="B13:C13"/>
    <mergeCell ref="G13:H13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I23"/>
  <sheetViews>
    <sheetView view="pageLayout" topLeftCell="A4" zoomScale="70" zoomScaleNormal="85" zoomScaleSheetLayoutView="100" zoomScalePageLayoutView="70" workbookViewId="0">
      <selection activeCell="B6" sqref="B6"/>
    </sheetView>
  </sheetViews>
  <sheetFormatPr baseColWidth="10" defaultRowHeight="15" x14ac:dyDescent="0.25"/>
  <cols>
    <col min="1" max="1" width="5.7109375" style="6" customWidth="1"/>
    <col min="2" max="2" width="13.42578125" style="6" customWidth="1"/>
    <col min="3" max="3" width="40.7109375" style="26" customWidth="1"/>
    <col min="4" max="4" width="27.1406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7" customHeight="1" x14ac:dyDescent="0.25"/>
    <row r="2" spans="1:9" ht="21" customHeight="1" x14ac:dyDescent="0.25">
      <c r="A2" s="95" t="s">
        <v>0</v>
      </c>
      <c r="B2" s="95"/>
      <c r="C2" s="1" t="s">
        <v>18</v>
      </c>
      <c r="D2" s="96" t="s">
        <v>15</v>
      </c>
      <c r="E2" s="96"/>
      <c r="F2" s="2" t="s">
        <v>1</v>
      </c>
      <c r="G2" s="97" t="s">
        <v>86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8" customFormat="1" ht="25.5" customHeight="1" x14ac:dyDescent="0.2">
      <c r="A6" s="12">
        <v>1</v>
      </c>
      <c r="B6" s="70" t="s">
        <v>66</v>
      </c>
      <c r="C6" s="15" t="s">
        <v>67</v>
      </c>
      <c r="D6" s="68" t="s">
        <v>16</v>
      </c>
      <c r="E6" s="15" t="s">
        <v>44</v>
      </c>
      <c r="F6" s="16"/>
      <c r="G6" s="16">
        <v>43231</v>
      </c>
      <c r="H6" s="13">
        <v>872460</v>
      </c>
      <c r="I6" s="17">
        <v>2457.9</v>
      </c>
    </row>
    <row r="7" spans="1:9" s="19" customFormat="1" ht="25.5" customHeight="1" x14ac:dyDescent="0.2">
      <c r="A7" s="12">
        <v>2</v>
      </c>
      <c r="B7" s="70" t="s">
        <v>68</v>
      </c>
      <c r="C7" s="14" t="s">
        <v>93</v>
      </c>
      <c r="D7" s="68" t="s">
        <v>16</v>
      </c>
      <c r="E7" s="15" t="s">
        <v>94</v>
      </c>
      <c r="F7" s="16">
        <v>43222</v>
      </c>
      <c r="G7" s="16">
        <v>43230</v>
      </c>
      <c r="H7" s="13">
        <v>877150</v>
      </c>
      <c r="I7" s="17">
        <v>2768.11</v>
      </c>
    </row>
    <row r="8" spans="1:9" s="18" customFormat="1" ht="25.5" customHeight="1" x14ac:dyDescent="0.2">
      <c r="A8" s="12">
        <v>3</v>
      </c>
      <c r="B8" s="13" t="s">
        <v>69</v>
      </c>
      <c r="C8" s="14" t="s">
        <v>70</v>
      </c>
      <c r="D8" s="68" t="s">
        <v>16</v>
      </c>
      <c r="E8" s="15" t="s">
        <v>71</v>
      </c>
      <c r="F8" s="16">
        <v>43229</v>
      </c>
      <c r="G8" s="16">
        <v>43241</v>
      </c>
      <c r="H8" s="13">
        <v>873562</v>
      </c>
      <c r="I8" s="17">
        <v>2797.62</v>
      </c>
    </row>
    <row r="9" spans="1:9" s="20" customFormat="1" ht="25.5" customHeight="1" x14ac:dyDescent="0.2">
      <c r="A9" s="12">
        <v>4</v>
      </c>
      <c r="B9" s="13" t="s">
        <v>72</v>
      </c>
      <c r="C9" s="14" t="s">
        <v>73</v>
      </c>
      <c r="D9" s="68" t="s">
        <v>16</v>
      </c>
      <c r="E9" s="15" t="s">
        <v>74</v>
      </c>
      <c r="F9" s="16">
        <v>43236</v>
      </c>
      <c r="G9" s="16">
        <v>43241</v>
      </c>
      <c r="H9" s="13">
        <v>875201</v>
      </c>
      <c r="I9" s="17">
        <v>9919.91</v>
      </c>
    </row>
    <row r="10" spans="1:9" s="20" customFormat="1" ht="25.5" customHeight="1" x14ac:dyDescent="0.2">
      <c r="A10" s="12">
        <v>5</v>
      </c>
      <c r="B10" s="13" t="s">
        <v>75</v>
      </c>
      <c r="C10" s="14" t="s">
        <v>73</v>
      </c>
      <c r="D10" s="68" t="s">
        <v>16</v>
      </c>
      <c r="E10" s="15" t="s">
        <v>76</v>
      </c>
      <c r="F10" s="16">
        <v>43231</v>
      </c>
      <c r="G10" s="16">
        <v>43241</v>
      </c>
      <c r="H10" s="13">
        <v>875200</v>
      </c>
      <c r="I10" s="17">
        <v>4328.46</v>
      </c>
    </row>
    <row r="11" spans="1:9" s="20" customFormat="1" ht="25.5" customHeight="1" x14ac:dyDescent="0.2">
      <c r="A11" s="12">
        <v>6</v>
      </c>
      <c r="B11" s="13" t="s">
        <v>77</v>
      </c>
      <c r="C11" s="14" t="s">
        <v>78</v>
      </c>
      <c r="D11" s="68" t="s">
        <v>16</v>
      </c>
      <c r="E11" s="15" t="s">
        <v>79</v>
      </c>
      <c r="F11" s="16">
        <v>43239</v>
      </c>
      <c r="G11" s="16">
        <v>43244</v>
      </c>
      <c r="H11" s="13"/>
      <c r="I11" s="17"/>
    </row>
    <row r="12" spans="1:9" s="20" customFormat="1" ht="25.5" customHeight="1" x14ac:dyDescent="0.2">
      <c r="A12" s="12">
        <v>7</v>
      </c>
      <c r="B12" s="13" t="s">
        <v>80</v>
      </c>
      <c r="C12" s="14" t="s">
        <v>81</v>
      </c>
      <c r="D12" s="68" t="s">
        <v>16</v>
      </c>
      <c r="E12" s="15" t="s">
        <v>82</v>
      </c>
      <c r="F12" s="16">
        <v>43243</v>
      </c>
      <c r="G12" s="16">
        <v>43248</v>
      </c>
      <c r="H12" s="13">
        <v>874598</v>
      </c>
      <c r="I12" s="17">
        <v>5043.79</v>
      </c>
    </row>
    <row r="13" spans="1:9" s="20" customFormat="1" ht="25.5" customHeight="1" x14ac:dyDescent="0.2">
      <c r="A13" s="12">
        <v>8</v>
      </c>
      <c r="B13" s="13" t="s">
        <v>83</v>
      </c>
      <c r="C13" s="14" t="s">
        <v>84</v>
      </c>
      <c r="D13" s="68" t="s">
        <v>16</v>
      </c>
      <c r="E13" s="15" t="s">
        <v>85</v>
      </c>
      <c r="F13" s="16">
        <v>43248</v>
      </c>
      <c r="G13" s="16">
        <v>43251</v>
      </c>
      <c r="H13" s="13">
        <v>873614</v>
      </c>
      <c r="I13" s="17">
        <v>3287.28</v>
      </c>
    </row>
    <row r="15" spans="1:9" ht="15.75" thickBot="1" x14ac:dyDescent="0.3">
      <c r="A15"/>
      <c r="B15"/>
      <c r="C15"/>
      <c r="D15"/>
      <c r="E15"/>
      <c r="F15"/>
      <c r="G15"/>
      <c r="H15"/>
      <c r="I15"/>
    </row>
    <row r="16" spans="1:9" ht="24" customHeight="1" thickBot="1" x14ac:dyDescent="0.3">
      <c r="A16" s="22"/>
      <c r="B16" s="92" t="s">
        <v>48</v>
      </c>
      <c r="C16" s="92"/>
      <c r="D16" s="23"/>
      <c r="E16" s="23"/>
      <c r="G16" s="93" t="s">
        <v>17</v>
      </c>
      <c r="H16" s="94"/>
      <c r="I16" s="64">
        <f>SUM(I6:I13)</f>
        <v>30603.07</v>
      </c>
    </row>
    <row r="17" spans="1:9" ht="15.75" thickBot="1" x14ac:dyDescent="0.3">
      <c r="A17"/>
      <c r="B17"/>
      <c r="C17"/>
      <c r="D17"/>
      <c r="E17"/>
      <c r="F17"/>
      <c r="G17"/>
      <c r="H17"/>
      <c r="I17" s="25"/>
    </row>
    <row r="18" spans="1:9" ht="18" thickBot="1" x14ac:dyDescent="0.3">
      <c r="A18"/>
      <c r="B18" s="92">
        <f>12+7</f>
        <v>19</v>
      </c>
      <c r="C18" s="92"/>
      <c r="D18"/>
      <c r="E18"/>
      <c r="F18"/>
      <c r="G18" s="93" t="s">
        <v>23</v>
      </c>
      <c r="H18" s="94"/>
      <c r="I18" s="64">
        <f>'ABRIL 2018'!I15+I16</f>
        <v>132120.68</v>
      </c>
    </row>
    <row r="19" spans="1:9" x14ac:dyDescent="0.25">
      <c r="A19"/>
      <c r="B19" s="91" t="s">
        <v>21</v>
      </c>
      <c r="C19" s="91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</sheetData>
  <mergeCells count="11">
    <mergeCell ref="B18:C18"/>
    <mergeCell ref="B19:C19"/>
    <mergeCell ref="G18:H18"/>
    <mergeCell ref="B16:C16"/>
    <mergeCell ref="G16:H16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6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I19"/>
  <sheetViews>
    <sheetView view="pageLayout" zoomScale="70" zoomScaleNormal="85" zoomScaleSheetLayoutView="100" zoomScalePageLayoutView="70" workbookViewId="0">
      <selection activeCell="D10" sqref="D10"/>
    </sheetView>
  </sheetViews>
  <sheetFormatPr baseColWidth="10" defaultRowHeight="15" x14ac:dyDescent="0.25"/>
  <cols>
    <col min="1" max="1" width="5.7109375" style="6" customWidth="1"/>
    <col min="2" max="2" width="12.5703125" style="6" customWidth="1"/>
    <col min="3" max="3" width="43.5703125" style="26" customWidth="1"/>
    <col min="4" max="4" width="31.5703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1.75" customHeight="1" x14ac:dyDescent="0.25"/>
    <row r="2" spans="1:9" ht="21" customHeight="1" x14ac:dyDescent="0.25">
      <c r="A2" s="95" t="s">
        <v>0</v>
      </c>
      <c r="B2" s="95"/>
      <c r="C2" s="1" t="s">
        <v>87</v>
      </c>
      <c r="D2" s="96" t="s">
        <v>15</v>
      </c>
      <c r="E2" s="96"/>
      <c r="F2" s="2" t="s">
        <v>1</v>
      </c>
      <c r="G2" s="97" t="s">
        <v>88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8" customFormat="1" ht="25.5" customHeight="1" x14ac:dyDescent="0.2">
      <c r="A6" s="12">
        <v>1</v>
      </c>
      <c r="B6" s="13" t="s">
        <v>89</v>
      </c>
      <c r="C6" s="14" t="s">
        <v>67</v>
      </c>
      <c r="D6" s="68" t="s">
        <v>16</v>
      </c>
      <c r="E6" s="15" t="s">
        <v>44</v>
      </c>
      <c r="F6" s="16">
        <v>43252</v>
      </c>
      <c r="G6" s="16">
        <v>43258</v>
      </c>
      <c r="H6" s="13">
        <v>863785</v>
      </c>
      <c r="I6" s="17">
        <v>8320.75</v>
      </c>
    </row>
    <row r="7" spans="1:9" s="18" customFormat="1" ht="25.5" customHeight="1" x14ac:dyDescent="0.2">
      <c r="A7" s="12">
        <v>2</v>
      </c>
      <c r="B7" s="13" t="s">
        <v>90</v>
      </c>
      <c r="C7" s="14" t="s">
        <v>91</v>
      </c>
      <c r="D7" s="68" t="s">
        <v>16</v>
      </c>
      <c r="E7" s="15" t="s">
        <v>92</v>
      </c>
      <c r="F7" s="16">
        <v>43256</v>
      </c>
      <c r="G7" s="16">
        <v>43270</v>
      </c>
      <c r="H7" s="13">
        <v>875614</v>
      </c>
      <c r="I7" s="17">
        <v>6199.26</v>
      </c>
    </row>
    <row r="8" spans="1:9" s="18" customFormat="1" ht="16.5" customHeight="1" x14ac:dyDescent="0.2">
      <c r="A8" s="22"/>
      <c r="B8" s="39"/>
      <c r="C8" s="40"/>
      <c r="D8" s="41"/>
      <c r="E8" s="41"/>
      <c r="F8" s="42"/>
      <c r="G8" s="42"/>
      <c r="H8" s="39"/>
      <c r="I8" s="43"/>
    </row>
    <row r="9" spans="1:9" s="18" customFormat="1" ht="16.5" customHeight="1" x14ac:dyDescent="0.2">
      <c r="A9" s="22"/>
      <c r="B9" s="39"/>
      <c r="C9" s="40"/>
      <c r="D9" s="41"/>
      <c r="E9" s="41"/>
      <c r="F9" s="42"/>
      <c r="G9" s="42"/>
      <c r="H9" s="39"/>
      <c r="I9" s="43"/>
    </row>
    <row r="11" spans="1:9" ht="15.75" thickBot="1" x14ac:dyDescent="0.3">
      <c r="A11"/>
      <c r="B11"/>
      <c r="C11"/>
      <c r="D11"/>
      <c r="E11"/>
      <c r="F11"/>
      <c r="G11"/>
      <c r="H11"/>
      <c r="I11"/>
    </row>
    <row r="12" spans="1:9" ht="24" customHeight="1" thickBot="1" x14ac:dyDescent="0.3">
      <c r="A12" s="22"/>
      <c r="B12" s="92" t="s">
        <v>24</v>
      </c>
      <c r="C12" s="92"/>
      <c r="D12" s="23"/>
      <c r="E12" s="23"/>
      <c r="G12" s="93" t="s">
        <v>17</v>
      </c>
      <c r="H12" s="94"/>
      <c r="I12" s="64">
        <f>SUM(I6:I7)</f>
        <v>14520.01</v>
      </c>
    </row>
    <row r="13" spans="1:9" ht="15.75" thickBot="1" x14ac:dyDescent="0.3">
      <c r="A13"/>
      <c r="B13"/>
      <c r="C13"/>
      <c r="D13"/>
      <c r="E13"/>
      <c r="F13"/>
      <c r="G13"/>
      <c r="H13"/>
      <c r="I13" s="25"/>
    </row>
    <row r="14" spans="1:9" ht="18" thickBot="1" x14ac:dyDescent="0.3">
      <c r="A14"/>
      <c r="B14" s="92">
        <f>19+2</f>
        <v>21</v>
      </c>
      <c r="C14" s="92"/>
      <c r="D14"/>
      <c r="E14"/>
      <c r="F14"/>
      <c r="G14" s="93" t="s">
        <v>23</v>
      </c>
      <c r="H14" s="94"/>
      <c r="I14" s="64">
        <f>'MAYO 2018'!I18+I12</f>
        <v>146640.69</v>
      </c>
    </row>
    <row r="15" spans="1:9" x14ac:dyDescent="0.25">
      <c r="A15"/>
      <c r="B15" s="91" t="s">
        <v>21</v>
      </c>
      <c r="C15" s="91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</sheetData>
  <mergeCells count="11">
    <mergeCell ref="B14:C14"/>
    <mergeCell ref="B15:C15"/>
    <mergeCell ref="G14:H14"/>
    <mergeCell ref="B12:C12"/>
    <mergeCell ref="G12:H12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3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I23"/>
  <sheetViews>
    <sheetView view="pageLayout" topLeftCell="A4" zoomScale="70" zoomScaleNormal="85" zoomScaleSheetLayoutView="100" zoomScalePageLayoutView="70" workbookViewId="0">
      <selection activeCell="E17" sqref="E17:E18"/>
    </sheetView>
  </sheetViews>
  <sheetFormatPr baseColWidth="10" defaultRowHeight="15" x14ac:dyDescent="0.25"/>
  <cols>
    <col min="1" max="1" width="5.7109375" style="6" customWidth="1"/>
    <col min="2" max="2" width="12.28515625" style="6" customWidth="1"/>
    <col min="3" max="3" width="48.140625" style="26" customWidth="1"/>
    <col min="4" max="4" width="26.42578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2.5" customHeight="1" x14ac:dyDescent="0.25">
      <c r="B1" s="65"/>
    </row>
    <row r="2" spans="1:9" ht="21" customHeight="1" x14ac:dyDescent="0.25">
      <c r="A2" s="95" t="s">
        <v>0</v>
      </c>
      <c r="B2" s="95"/>
      <c r="C2" s="1" t="s">
        <v>118</v>
      </c>
      <c r="D2" s="96" t="s">
        <v>15</v>
      </c>
      <c r="E2" s="96"/>
      <c r="F2" s="2" t="s">
        <v>1</v>
      </c>
      <c r="G2" s="97" t="s">
        <v>119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x14ac:dyDescent="0.25">
      <c r="A5" s="51" t="s">
        <v>5</v>
      </c>
      <c r="B5" s="77" t="s">
        <v>6</v>
      </c>
      <c r="C5" s="77" t="s">
        <v>7</v>
      </c>
      <c r="D5" s="77" t="s">
        <v>8</v>
      </c>
      <c r="E5" s="77" t="s">
        <v>9</v>
      </c>
      <c r="F5" s="78" t="s">
        <v>10</v>
      </c>
      <c r="G5" s="77" t="s">
        <v>11</v>
      </c>
      <c r="H5" s="78" t="s">
        <v>12</v>
      </c>
      <c r="I5" s="79" t="s">
        <v>13</v>
      </c>
    </row>
    <row r="6" spans="1:9" s="11" customFormat="1" ht="26.85" customHeight="1" x14ac:dyDescent="0.25">
      <c r="A6" s="13">
        <v>1</v>
      </c>
      <c r="B6" s="13" t="s">
        <v>171</v>
      </c>
      <c r="C6" s="14" t="s">
        <v>172</v>
      </c>
      <c r="D6" s="13" t="s">
        <v>16</v>
      </c>
      <c r="E6" s="13" t="s">
        <v>173</v>
      </c>
      <c r="F6" s="80">
        <v>43259</v>
      </c>
      <c r="G6" s="16">
        <v>43290</v>
      </c>
      <c r="H6" s="17">
        <v>878216</v>
      </c>
      <c r="I6" s="17">
        <v>4200.99</v>
      </c>
    </row>
    <row r="7" spans="1:9" s="18" customFormat="1" ht="26.85" customHeight="1" x14ac:dyDescent="0.2">
      <c r="A7" s="13">
        <v>2</v>
      </c>
      <c r="B7" s="13" t="s">
        <v>95</v>
      </c>
      <c r="C7" s="14" t="s">
        <v>120</v>
      </c>
      <c r="D7" s="68" t="s">
        <v>16</v>
      </c>
      <c r="E7" s="15" t="s">
        <v>121</v>
      </c>
      <c r="F7" s="16">
        <v>43269</v>
      </c>
      <c r="G7" s="16">
        <v>43290</v>
      </c>
      <c r="H7" s="13">
        <v>876265</v>
      </c>
      <c r="I7" s="17">
        <v>10866.59</v>
      </c>
    </row>
    <row r="8" spans="1:9" s="19" customFormat="1" ht="26.85" customHeight="1" x14ac:dyDescent="0.2">
      <c r="A8" s="13">
        <v>3</v>
      </c>
      <c r="B8" s="13" t="s">
        <v>96</v>
      </c>
      <c r="C8" s="14" t="s">
        <v>122</v>
      </c>
      <c r="D8" s="68" t="s">
        <v>16</v>
      </c>
      <c r="E8" s="15" t="s">
        <v>123</v>
      </c>
      <c r="F8" s="16">
        <v>43286</v>
      </c>
      <c r="G8" s="16">
        <v>43291</v>
      </c>
      <c r="H8" s="13">
        <v>879076</v>
      </c>
      <c r="I8" s="17">
        <v>1704.4</v>
      </c>
    </row>
    <row r="9" spans="1:9" s="18" customFormat="1" ht="26.85" customHeight="1" x14ac:dyDescent="0.2">
      <c r="A9" s="13">
        <v>4</v>
      </c>
      <c r="B9" s="13" t="s">
        <v>97</v>
      </c>
      <c r="C9" s="14" t="s">
        <v>124</v>
      </c>
      <c r="D9" s="68" t="s">
        <v>16</v>
      </c>
      <c r="E9" s="15" t="s">
        <v>125</v>
      </c>
      <c r="F9" s="16">
        <v>43287</v>
      </c>
      <c r="G9" s="16">
        <v>43292</v>
      </c>
      <c r="H9" s="13">
        <v>878347</v>
      </c>
      <c r="I9" s="17">
        <v>8397.9599999999991</v>
      </c>
    </row>
    <row r="10" spans="1:9" s="18" customFormat="1" ht="43.5" customHeight="1" x14ac:dyDescent="0.2">
      <c r="A10" s="13">
        <v>5</v>
      </c>
      <c r="B10" s="13" t="s">
        <v>98</v>
      </c>
      <c r="C10" s="14" t="s">
        <v>126</v>
      </c>
      <c r="D10" s="68" t="s">
        <v>16</v>
      </c>
      <c r="E10" s="15" t="s">
        <v>127</v>
      </c>
      <c r="F10" s="16">
        <v>43291</v>
      </c>
      <c r="G10" s="16">
        <v>43294</v>
      </c>
      <c r="H10" s="13"/>
      <c r="I10" s="17"/>
    </row>
    <row r="11" spans="1:9" s="18" customFormat="1" ht="26.85" customHeight="1" x14ac:dyDescent="0.2">
      <c r="A11" s="13">
        <v>6</v>
      </c>
      <c r="B11" s="13" t="s">
        <v>99</v>
      </c>
      <c r="C11" s="14" t="s">
        <v>128</v>
      </c>
      <c r="D11" s="68" t="s">
        <v>16</v>
      </c>
      <c r="E11" s="15" t="s">
        <v>129</v>
      </c>
      <c r="F11" s="16">
        <v>43271</v>
      </c>
      <c r="G11" s="16">
        <v>43285</v>
      </c>
      <c r="H11" s="13"/>
      <c r="I11" s="17"/>
    </row>
    <row r="12" spans="1:9" s="18" customFormat="1" ht="26.85" customHeight="1" x14ac:dyDescent="0.2">
      <c r="A12" s="13">
        <v>7</v>
      </c>
      <c r="B12" s="13" t="s">
        <v>100</v>
      </c>
      <c r="C12" s="14" t="s">
        <v>130</v>
      </c>
      <c r="D12" s="68" t="s">
        <v>16</v>
      </c>
      <c r="E12" s="15" t="s">
        <v>131</v>
      </c>
      <c r="F12" s="16">
        <v>43298</v>
      </c>
      <c r="G12" s="16">
        <v>43305</v>
      </c>
      <c r="H12" s="13">
        <v>877400</v>
      </c>
      <c r="I12" s="17">
        <v>4976.5200000000004</v>
      </c>
    </row>
    <row r="13" spans="1:9" s="18" customFormat="1" ht="26.85" customHeight="1" x14ac:dyDescent="0.2">
      <c r="A13" s="13">
        <v>8</v>
      </c>
      <c r="B13" s="13" t="s">
        <v>101</v>
      </c>
      <c r="C13" s="14" t="s">
        <v>132</v>
      </c>
      <c r="D13" s="68" t="s">
        <v>16</v>
      </c>
      <c r="E13" s="15" t="s">
        <v>133</v>
      </c>
      <c r="F13" s="16">
        <v>43311</v>
      </c>
      <c r="G13" s="16">
        <v>43312</v>
      </c>
      <c r="H13" s="13">
        <v>879338</v>
      </c>
      <c r="I13" s="17">
        <v>1704.4</v>
      </c>
    </row>
    <row r="15" spans="1:9" ht="15.75" thickBot="1" x14ac:dyDescent="0.3">
      <c r="A15"/>
      <c r="B15"/>
      <c r="C15"/>
      <c r="D15"/>
      <c r="E15"/>
      <c r="F15"/>
      <c r="G15"/>
      <c r="H15"/>
      <c r="I15"/>
    </row>
    <row r="16" spans="1:9" ht="24" customHeight="1" thickBot="1" x14ac:dyDescent="0.3">
      <c r="A16" s="22"/>
      <c r="B16" s="92" t="s">
        <v>22</v>
      </c>
      <c r="C16" s="92"/>
      <c r="D16" s="23"/>
      <c r="E16" s="23"/>
      <c r="G16" s="93" t="s">
        <v>17</v>
      </c>
      <c r="H16" s="94"/>
      <c r="I16" s="64">
        <f>SUM(I6:I13)</f>
        <v>31850.86</v>
      </c>
    </row>
    <row r="17" spans="1:9" ht="15.75" thickBot="1" x14ac:dyDescent="0.3">
      <c r="A17"/>
      <c r="B17"/>
      <c r="C17"/>
      <c r="D17"/>
      <c r="E17"/>
      <c r="F17"/>
      <c r="G17"/>
      <c r="H17"/>
      <c r="I17" s="25"/>
    </row>
    <row r="18" spans="1:9" ht="18" thickBot="1" x14ac:dyDescent="0.3">
      <c r="A18"/>
      <c r="B18" s="92">
        <f>21+6</f>
        <v>27</v>
      </c>
      <c r="C18" s="92"/>
      <c r="D18"/>
      <c r="E18"/>
      <c r="F18"/>
      <c r="G18" s="93" t="s">
        <v>23</v>
      </c>
      <c r="H18" s="94"/>
      <c r="I18" s="64">
        <f>SUM('JUNIO 2018'!I14+'JULIO 2018'!I16)</f>
        <v>178491.55</v>
      </c>
    </row>
    <row r="19" spans="1:9" x14ac:dyDescent="0.25">
      <c r="A19"/>
      <c r="B19" s="91" t="s">
        <v>21</v>
      </c>
      <c r="C19" s="91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</sheetData>
  <mergeCells count="11">
    <mergeCell ref="B18:C18"/>
    <mergeCell ref="B19:C19"/>
    <mergeCell ref="G18:H18"/>
    <mergeCell ref="B16:C16"/>
    <mergeCell ref="G16:H16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I22"/>
  <sheetViews>
    <sheetView view="pageLayout" zoomScale="70" zoomScaleNormal="85" zoomScaleSheetLayoutView="100" zoomScalePageLayoutView="70" workbookViewId="0">
      <selection activeCell="B7" sqref="B7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6" customWidth="1"/>
    <col min="4" max="4" width="30.285156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3.25" customHeight="1" x14ac:dyDescent="0.25"/>
    <row r="2" spans="1:9" ht="21" customHeight="1" x14ac:dyDescent="0.25">
      <c r="A2" s="95" t="s">
        <v>0</v>
      </c>
      <c r="B2" s="95"/>
      <c r="C2" s="1" t="s">
        <v>146</v>
      </c>
      <c r="D2" s="96" t="s">
        <v>15</v>
      </c>
      <c r="E2" s="96"/>
      <c r="F2" s="2" t="s">
        <v>1</v>
      </c>
      <c r="G2" s="97" t="s">
        <v>147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27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8" customFormat="1" ht="25.5" customHeight="1" x14ac:dyDescent="0.2">
      <c r="A6" s="13">
        <v>1</v>
      </c>
      <c r="B6" s="13" t="s">
        <v>102</v>
      </c>
      <c r="C6" s="14" t="s">
        <v>134</v>
      </c>
      <c r="D6" s="68" t="s">
        <v>135</v>
      </c>
      <c r="E6" s="15" t="s">
        <v>136</v>
      </c>
      <c r="F6" s="16">
        <v>43311</v>
      </c>
      <c r="G6" s="16">
        <v>43315</v>
      </c>
      <c r="H6" s="13">
        <v>877399</v>
      </c>
      <c r="I6" s="17">
        <v>8694.83</v>
      </c>
    </row>
    <row r="7" spans="1:9" s="19" customFormat="1" ht="25.5" customHeight="1" x14ac:dyDescent="0.2">
      <c r="A7" s="13">
        <v>2</v>
      </c>
      <c r="B7" s="70" t="s">
        <v>103</v>
      </c>
      <c r="C7" s="14" t="s">
        <v>174</v>
      </c>
      <c r="D7" s="68" t="s">
        <v>135</v>
      </c>
      <c r="E7" s="15" t="s">
        <v>175</v>
      </c>
      <c r="F7" s="16">
        <v>43343</v>
      </c>
      <c r="G7" s="16">
        <v>43315</v>
      </c>
      <c r="H7" s="13">
        <v>851865</v>
      </c>
      <c r="I7" s="17">
        <v>3540.36</v>
      </c>
    </row>
    <row r="8" spans="1:9" s="19" customFormat="1" ht="25.5" customHeight="1" x14ac:dyDescent="0.2">
      <c r="A8" s="13">
        <v>4</v>
      </c>
      <c r="B8" s="13" t="s">
        <v>104</v>
      </c>
      <c r="C8" s="14" t="s">
        <v>137</v>
      </c>
      <c r="D8" s="68" t="s">
        <v>135</v>
      </c>
      <c r="E8" s="15" t="s">
        <v>138</v>
      </c>
      <c r="F8" s="16">
        <v>43313</v>
      </c>
      <c r="G8" s="16">
        <v>43318</v>
      </c>
      <c r="H8" s="13">
        <v>851556</v>
      </c>
      <c r="I8" s="17">
        <v>3129.68</v>
      </c>
    </row>
    <row r="9" spans="1:9" s="19" customFormat="1" ht="25.5" customHeight="1" x14ac:dyDescent="0.2">
      <c r="A9" s="13">
        <v>5</v>
      </c>
      <c r="B9" s="13" t="s">
        <v>105</v>
      </c>
      <c r="C9" s="15" t="s">
        <v>139</v>
      </c>
      <c r="D9" s="68" t="s">
        <v>135</v>
      </c>
      <c r="E9" s="15" t="s">
        <v>140</v>
      </c>
      <c r="F9" s="16">
        <v>43319</v>
      </c>
      <c r="G9" s="16">
        <v>43322</v>
      </c>
      <c r="H9" s="13">
        <v>879765</v>
      </c>
      <c r="I9" s="17">
        <v>8540.7900000000009</v>
      </c>
    </row>
    <row r="10" spans="1:9" s="19" customFormat="1" ht="25.5" customHeight="1" x14ac:dyDescent="0.2">
      <c r="A10" s="13">
        <v>6</v>
      </c>
      <c r="B10" s="13" t="s">
        <v>106</v>
      </c>
      <c r="C10" s="14" t="s">
        <v>141</v>
      </c>
      <c r="D10" s="68" t="s">
        <v>135</v>
      </c>
      <c r="E10" s="15" t="s">
        <v>142</v>
      </c>
      <c r="F10" s="16">
        <v>43313</v>
      </c>
      <c r="G10" s="16">
        <v>43325</v>
      </c>
      <c r="H10" s="13">
        <v>880161</v>
      </c>
      <c r="I10" s="17">
        <v>11730.6</v>
      </c>
    </row>
    <row r="11" spans="1:9" s="19" customFormat="1" ht="25.5" customHeight="1" x14ac:dyDescent="0.2">
      <c r="A11" s="13">
        <v>7</v>
      </c>
      <c r="B11" s="13" t="s">
        <v>107</v>
      </c>
      <c r="C11" s="15" t="s">
        <v>81</v>
      </c>
      <c r="D11" s="68" t="s">
        <v>135</v>
      </c>
      <c r="E11" s="15" t="s">
        <v>143</v>
      </c>
      <c r="F11" s="16">
        <v>43315</v>
      </c>
      <c r="G11" s="16">
        <v>43332</v>
      </c>
      <c r="H11" s="13">
        <v>880093</v>
      </c>
      <c r="I11" s="17">
        <v>11477.64</v>
      </c>
    </row>
    <row r="12" spans="1:9" s="20" customFormat="1" ht="25.5" customHeight="1" x14ac:dyDescent="0.2">
      <c r="A12" s="12">
        <v>8</v>
      </c>
      <c r="B12" s="13" t="s">
        <v>108</v>
      </c>
      <c r="C12" s="14" t="s">
        <v>144</v>
      </c>
      <c r="D12" s="68" t="s">
        <v>135</v>
      </c>
      <c r="E12" s="15" t="s">
        <v>145</v>
      </c>
      <c r="F12" s="16">
        <v>43332</v>
      </c>
      <c r="G12" s="16">
        <v>43340</v>
      </c>
      <c r="H12" s="13">
        <v>887470</v>
      </c>
      <c r="I12" s="17">
        <v>3191.46</v>
      </c>
    </row>
    <row r="14" spans="1:9" ht="15.75" thickBot="1" x14ac:dyDescent="0.3">
      <c r="A14"/>
      <c r="B14"/>
      <c r="C14"/>
      <c r="D14"/>
      <c r="E14"/>
      <c r="F14"/>
      <c r="G14"/>
      <c r="H14"/>
      <c r="I14"/>
    </row>
    <row r="15" spans="1:9" ht="24" customHeight="1" thickBot="1" x14ac:dyDescent="0.3">
      <c r="A15" s="22"/>
      <c r="B15" s="92" t="s">
        <v>48</v>
      </c>
      <c r="C15" s="92"/>
      <c r="D15" s="23"/>
      <c r="E15" s="23"/>
      <c r="G15" s="93" t="s">
        <v>17</v>
      </c>
      <c r="H15" s="94"/>
      <c r="I15" s="64">
        <f>SUM(I6:I12)</f>
        <v>50305.36</v>
      </c>
    </row>
    <row r="16" spans="1:9" ht="15.75" thickBot="1" x14ac:dyDescent="0.3">
      <c r="A16"/>
      <c r="B16"/>
      <c r="C16"/>
      <c r="D16"/>
      <c r="E16"/>
      <c r="F16"/>
      <c r="G16"/>
      <c r="H16"/>
      <c r="I16" s="25"/>
    </row>
    <row r="17" spans="1:9" ht="18" thickBot="1" x14ac:dyDescent="0.35">
      <c r="A17"/>
      <c r="B17" s="92">
        <f>27+7</f>
        <v>34</v>
      </c>
      <c r="C17" s="92"/>
      <c r="D17"/>
      <c r="E17"/>
      <c r="F17"/>
      <c r="G17" s="101" t="s">
        <v>23</v>
      </c>
      <c r="H17" s="102"/>
      <c r="I17" s="66">
        <f>'JULIO 2018'!I18+I15</f>
        <v>228796.90999999997</v>
      </c>
    </row>
    <row r="18" spans="1:9" x14ac:dyDescent="0.25">
      <c r="A18"/>
      <c r="B18" s="91" t="s">
        <v>21</v>
      </c>
      <c r="C18" s="91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 s="81"/>
      <c r="G19" s="84"/>
      <c r="H19" s="84"/>
      <c r="I19" s="82"/>
    </row>
    <row r="20" spans="1:9" x14ac:dyDescent="0.25">
      <c r="A20"/>
      <c r="B20"/>
      <c r="C20"/>
      <c r="D20"/>
      <c r="E20"/>
      <c r="F20" s="81"/>
      <c r="G20" s="81"/>
      <c r="H20" s="81"/>
      <c r="I20" s="81"/>
    </row>
    <row r="21" spans="1:9" x14ac:dyDescent="0.25">
      <c r="A21"/>
      <c r="B21"/>
      <c r="C21"/>
      <c r="D21"/>
      <c r="E21"/>
      <c r="F21" s="81"/>
      <c r="G21" s="84"/>
      <c r="H21" s="84"/>
      <c r="I21" s="83"/>
    </row>
    <row r="22" spans="1:9" x14ac:dyDescent="0.25">
      <c r="A22"/>
      <c r="B22"/>
      <c r="C22"/>
      <c r="D22"/>
      <c r="E22"/>
      <c r="F22"/>
      <c r="G22"/>
      <c r="H22"/>
      <c r="I22"/>
    </row>
  </sheetData>
  <mergeCells count="11">
    <mergeCell ref="B17:C17"/>
    <mergeCell ref="B18:C18"/>
    <mergeCell ref="G17:H17"/>
    <mergeCell ref="B15:C15"/>
    <mergeCell ref="G15:H15"/>
    <mergeCell ref="A2:B2"/>
    <mergeCell ref="D2:E3"/>
    <mergeCell ref="G2:I2"/>
    <mergeCell ref="A3:B3"/>
    <mergeCell ref="C4:D4"/>
    <mergeCell ref="F4:G4"/>
  </mergeCells>
  <pageMargins left="1" right="1" top="1" bottom="1" header="0.5" footer="0.5"/>
  <pageSetup paperSize="5" scale="75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A1:I26"/>
  <sheetViews>
    <sheetView view="pageLayout" zoomScale="70" zoomScaleNormal="85" zoomScaleSheetLayoutView="100" zoomScalePageLayoutView="70" workbookViewId="0">
      <selection activeCell="H15" sqref="H15"/>
    </sheetView>
  </sheetViews>
  <sheetFormatPr baseColWidth="10" defaultRowHeight="15" x14ac:dyDescent="0.25"/>
  <cols>
    <col min="1" max="1" width="5.7109375" style="6" customWidth="1"/>
    <col min="2" max="2" width="12.855468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84.75" customHeight="1" x14ac:dyDescent="0.25"/>
    <row r="2" spans="1:9" ht="21" customHeight="1" x14ac:dyDescent="0.25">
      <c r="A2" s="95" t="s">
        <v>0</v>
      </c>
      <c r="B2" s="95"/>
      <c r="C2" s="3" t="s">
        <v>149</v>
      </c>
      <c r="D2" s="96" t="s">
        <v>15</v>
      </c>
      <c r="E2" s="96"/>
      <c r="F2" s="2" t="s">
        <v>1</v>
      </c>
      <c r="G2" s="97" t="s">
        <v>170</v>
      </c>
      <c r="H2" s="98"/>
      <c r="I2" s="98"/>
    </row>
    <row r="3" spans="1:9" ht="15.75" customHeight="1" x14ac:dyDescent="0.25">
      <c r="A3" s="95" t="s">
        <v>2</v>
      </c>
      <c r="B3" s="95"/>
      <c r="C3" s="3" t="s">
        <v>14</v>
      </c>
      <c r="D3" s="96"/>
      <c r="E3" s="96"/>
    </row>
    <row r="4" spans="1:9" ht="15.75" thickBot="1" x14ac:dyDescent="0.3">
      <c r="C4" s="99" t="s">
        <v>3</v>
      </c>
      <c r="D4" s="99"/>
      <c r="E4" s="48"/>
      <c r="F4" s="99" t="s">
        <v>4</v>
      </c>
      <c r="G4" s="99"/>
    </row>
    <row r="5" spans="1:9" s="11" customFormat="1" ht="15.75" thickBot="1" x14ac:dyDescent="0.3">
      <c r="A5" s="7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8" t="s">
        <v>11</v>
      </c>
      <c r="H5" s="9" t="s">
        <v>12</v>
      </c>
      <c r="I5" s="10" t="s">
        <v>13</v>
      </c>
    </row>
    <row r="6" spans="1:9" s="11" customFormat="1" ht="25.5" customHeight="1" x14ac:dyDescent="0.25">
      <c r="A6" s="44">
        <v>1</v>
      </c>
      <c r="B6" s="13" t="s">
        <v>109</v>
      </c>
      <c r="C6" s="46" t="s">
        <v>148</v>
      </c>
      <c r="D6" s="46" t="s">
        <v>150</v>
      </c>
      <c r="E6" s="46" t="s">
        <v>151</v>
      </c>
      <c r="F6" s="52">
        <v>43355</v>
      </c>
      <c r="G6" s="49">
        <v>43360</v>
      </c>
      <c r="H6" s="50">
        <v>885597</v>
      </c>
      <c r="I6" s="45">
        <v>8623.6</v>
      </c>
    </row>
    <row r="7" spans="1:9" s="18" customFormat="1" ht="25.5" customHeight="1" x14ac:dyDescent="0.2">
      <c r="A7" s="44">
        <v>2</v>
      </c>
      <c r="B7" s="13" t="s">
        <v>110</v>
      </c>
      <c r="C7" s="14" t="s">
        <v>152</v>
      </c>
      <c r="D7" s="15" t="s">
        <v>150</v>
      </c>
      <c r="E7" s="15" t="s">
        <v>153</v>
      </c>
      <c r="F7" s="16">
        <v>43333</v>
      </c>
      <c r="G7" s="16">
        <v>43346</v>
      </c>
      <c r="H7" s="13">
        <v>885313</v>
      </c>
      <c r="I7" s="17">
        <v>3191.46</v>
      </c>
    </row>
    <row r="8" spans="1:9" s="19" customFormat="1" ht="25.5" customHeight="1" x14ac:dyDescent="0.2">
      <c r="A8" s="44">
        <v>3</v>
      </c>
      <c r="B8" s="13" t="s">
        <v>111</v>
      </c>
      <c r="C8" s="14" t="s">
        <v>154</v>
      </c>
      <c r="D8" s="15" t="s">
        <v>150</v>
      </c>
      <c r="E8" s="15" t="s">
        <v>155</v>
      </c>
      <c r="F8" s="16">
        <v>43354</v>
      </c>
      <c r="G8" s="16">
        <v>43356</v>
      </c>
      <c r="H8" s="13">
        <v>838017</v>
      </c>
      <c r="I8" s="17">
        <v>22096.75</v>
      </c>
    </row>
    <row r="9" spans="1:9" s="18" customFormat="1" ht="25.5" customHeight="1" x14ac:dyDescent="0.2">
      <c r="A9" s="44">
        <v>4</v>
      </c>
      <c r="B9" s="13" t="s">
        <v>112</v>
      </c>
      <c r="C9" s="15" t="s">
        <v>156</v>
      </c>
      <c r="D9" s="15" t="s">
        <v>150</v>
      </c>
      <c r="E9" s="15" t="s">
        <v>157</v>
      </c>
      <c r="F9" s="16">
        <v>43354</v>
      </c>
      <c r="G9" s="16">
        <v>43360</v>
      </c>
      <c r="H9" s="13">
        <v>838213</v>
      </c>
      <c r="I9" s="17">
        <v>2797.62</v>
      </c>
    </row>
    <row r="10" spans="1:9" s="19" customFormat="1" ht="25.5" customHeight="1" x14ac:dyDescent="0.2">
      <c r="A10" s="44">
        <v>5</v>
      </c>
      <c r="B10" s="13" t="s">
        <v>113</v>
      </c>
      <c r="C10" s="14" t="s">
        <v>158</v>
      </c>
      <c r="D10" s="15" t="s">
        <v>150</v>
      </c>
      <c r="E10" s="15" t="s">
        <v>159</v>
      </c>
      <c r="F10" s="29">
        <v>43362</v>
      </c>
      <c r="G10" s="29">
        <v>43367</v>
      </c>
      <c r="H10" s="30">
        <v>886054</v>
      </c>
      <c r="I10" s="35">
        <v>1704.4</v>
      </c>
    </row>
    <row r="11" spans="1:9" s="19" customFormat="1" ht="25.5" customHeight="1" x14ac:dyDescent="0.2">
      <c r="A11" s="44">
        <v>6</v>
      </c>
      <c r="B11" s="13" t="s">
        <v>114</v>
      </c>
      <c r="C11" s="15" t="s">
        <v>160</v>
      </c>
      <c r="D11" s="15" t="s">
        <v>150</v>
      </c>
      <c r="E11" s="15" t="s">
        <v>161</v>
      </c>
      <c r="F11" s="16">
        <v>43349</v>
      </c>
      <c r="G11" s="16">
        <v>43360</v>
      </c>
      <c r="H11" s="13">
        <v>886107</v>
      </c>
      <c r="I11" s="17">
        <v>3191.46</v>
      </c>
    </row>
    <row r="12" spans="1:9" s="19" customFormat="1" ht="25.5" customHeight="1" x14ac:dyDescent="0.2">
      <c r="A12" s="44">
        <v>7</v>
      </c>
      <c r="B12" s="13" t="s">
        <v>115</v>
      </c>
      <c r="C12" s="14" t="s">
        <v>162</v>
      </c>
      <c r="D12" s="15" t="s">
        <v>150</v>
      </c>
      <c r="E12" s="15" t="s">
        <v>163</v>
      </c>
      <c r="F12" s="16">
        <v>43355</v>
      </c>
      <c r="G12" s="16">
        <v>43360</v>
      </c>
      <c r="H12" s="13">
        <v>838268</v>
      </c>
      <c r="I12" s="17">
        <v>4362.93</v>
      </c>
    </row>
    <row r="13" spans="1:9" s="19" customFormat="1" ht="25.5" customHeight="1" x14ac:dyDescent="0.2">
      <c r="A13" s="44">
        <v>8</v>
      </c>
      <c r="B13" s="13" t="s">
        <v>116</v>
      </c>
      <c r="C13" s="14" t="s">
        <v>177</v>
      </c>
      <c r="D13" s="15" t="s">
        <v>165</v>
      </c>
      <c r="E13" s="15" t="s">
        <v>178</v>
      </c>
      <c r="F13" s="16">
        <v>43362</v>
      </c>
      <c r="G13" s="16">
        <v>43367</v>
      </c>
      <c r="H13" s="13">
        <v>838214</v>
      </c>
      <c r="I13" s="17">
        <v>19436.57</v>
      </c>
    </row>
    <row r="14" spans="1:9" s="19" customFormat="1" ht="25.5" customHeight="1" x14ac:dyDescent="0.2">
      <c r="A14" s="44">
        <v>9</v>
      </c>
      <c r="B14" s="13" t="s">
        <v>176</v>
      </c>
      <c r="C14" s="14" t="s">
        <v>164</v>
      </c>
      <c r="D14" s="15" t="s">
        <v>165</v>
      </c>
      <c r="E14" s="15" t="s">
        <v>166</v>
      </c>
      <c r="F14" s="16">
        <v>43346</v>
      </c>
      <c r="G14" s="16">
        <v>43368</v>
      </c>
      <c r="H14" s="13" t="s">
        <v>167</v>
      </c>
      <c r="I14" s="17">
        <v>15476.55</v>
      </c>
    </row>
    <row r="15" spans="1:9" s="19" customFormat="1" ht="25.5" customHeight="1" x14ac:dyDescent="0.2">
      <c r="A15" s="44">
        <v>10</v>
      </c>
      <c r="B15" s="13" t="s">
        <v>117</v>
      </c>
      <c r="C15" s="15" t="s">
        <v>168</v>
      </c>
      <c r="D15" s="15" t="s">
        <v>16</v>
      </c>
      <c r="E15" s="15" t="s">
        <v>169</v>
      </c>
      <c r="F15" s="16">
        <v>43356</v>
      </c>
      <c r="G15" s="16">
        <v>43368</v>
      </c>
      <c r="H15" s="13" t="s">
        <v>167</v>
      </c>
      <c r="I15" s="17">
        <v>1704.4</v>
      </c>
    </row>
    <row r="16" spans="1:9" s="19" customFormat="1" ht="14.25" x14ac:dyDescent="0.2">
      <c r="A16" s="39"/>
      <c r="B16" s="39"/>
      <c r="C16" s="40"/>
      <c r="D16" s="41"/>
      <c r="E16" s="41"/>
      <c r="F16" s="42"/>
      <c r="G16" s="42"/>
      <c r="H16" s="39"/>
      <c r="I16" s="43"/>
    </row>
    <row r="18" spans="1:9" ht="15.75" thickBot="1" x14ac:dyDescent="0.3">
      <c r="A18"/>
      <c r="B18"/>
      <c r="C18" s="47"/>
      <c r="D18" s="47"/>
      <c r="E18" s="47"/>
      <c r="F18"/>
      <c r="G18"/>
      <c r="H18"/>
      <c r="I18"/>
    </row>
    <row r="19" spans="1:9" ht="24" customHeight="1" thickBot="1" x14ac:dyDescent="0.3">
      <c r="A19" s="22"/>
      <c r="B19" s="92" t="s">
        <v>180</v>
      </c>
      <c r="C19" s="92"/>
      <c r="D19" s="23"/>
      <c r="E19" s="23"/>
      <c r="G19" s="93" t="s">
        <v>17</v>
      </c>
      <c r="H19" s="94"/>
      <c r="I19" s="64">
        <f>SUM(I6:I15)</f>
        <v>82585.739999999991</v>
      </c>
    </row>
    <row r="20" spans="1:9" ht="15.75" thickBot="1" x14ac:dyDescent="0.3">
      <c r="A20"/>
      <c r="B20"/>
      <c r="C20" s="47"/>
      <c r="D20" s="47"/>
      <c r="E20" s="47"/>
      <c r="F20"/>
      <c r="G20"/>
      <c r="H20"/>
      <c r="I20" s="25"/>
    </row>
    <row r="21" spans="1:9" ht="18" thickBot="1" x14ac:dyDescent="0.35">
      <c r="A21"/>
      <c r="B21" s="92">
        <f>34+10</f>
        <v>44</v>
      </c>
      <c r="C21" s="92"/>
      <c r="D21" s="47"/>
      <c r="E21" s="47"/>
      <c r="F21"/>
      <c r="G21" s="101" t="s">
        <v>23</v>
      </c>
      <c r="H21" s="102"/>
      <c r="I21" s="66">
        <f>I19+'AGOSTO 2018'!I17</f>
        <v>311382.64999999997</v>
      </c>
    </row>
    <row r="22" spans="1:9" x14ac:dyDescent="0.25">
      <c r="A22"/>
      <c r="B22" s="91" t="s">
        <v>21</v>
      </c>
      <c r="C22" s="91"/>
      <c r="D22" s="47"/>
      <c r="E22" s="47"/>
      <c r="F22"/>
      <c r="G22"/>
      <c r="H22"/>
      <c r="I22"/>
    </row>
    <row r="23" spans="1:9" x14ac:dyDescent="0.25">
      <c r="A23"/>
      <c r="B23"/>
      <c r="C23" s="47"/>
      <c r="D23" s="47"/>
      <c r="E23" s="47"/>
      <c r="F23"/>
      <c r="G23" s="103"/>
      <c r="H23" s="103"/>
      <c r="I23" s="36"/>
    </row>
    <row r="24" spans="1:9" x14ac:dyDescent="0.25">
      <c r="A24"/>
      <c r="B24"/>
      <c r="C24" s="47"/>
      <c r="D24" s="47"/>
      <c r="E24" s="47"/>
      <c r="F24"/>
      <c r="G24" s="37"/>
      <c r="H24" s="37"/>
      <c r="I24" s="37"/>
    </row>
    <row r="25" spans="1:9" x14ac:dyDescent="0.25">
      <c r="A25"/>
      <c r="B25"/>
      <c r="C25" s="47"/>
      <c r="D25" s="47"/>
      <c r="E25" s="47"/>
      <c r="F25"/>
      <c r="G25" s="103"/>
      <c r="H25" s="103"/>
      <c r="I25" s="38"/>
    </row>
    <row r="26" spans="1:9" x14ac:dyDescent="0.25">
      <c r="A26"/>
      <c r="B26"/>
      <c r="C26" s="47"/>
      <c r="D26" s="47"/>
      <c r="E26" s="47"/>
      <c r="F26"/>
      <c r="G26"/>
      <c r="H26"/>
      <c r="I26"/>
    </row>
  </sheetData>
  <mergeCells count="13">
    <mergeCell ref="A2:B2"/>
    <mergeCell ref="D2:E3"/>
    <mergeCell ref="G2:I2"/>
    <mergeCell ref="A3:B3"/>
    <mergeCell ref="C4:D4"/>
    <mergeCell ref="F4:G4"/>
    <mergeCell ref="G25:H25"/>
    <mergeCell ref="B19:C19"/>
    <mergeCell ref="G19:H19"/>
    <mergeCell ref="B21:C21"/>
    <mergeCell ref="G21:H21"/>
    <mergeCell ref="B22:C22"/>
    <mergeCell ref="G23:H23"/>
  </mergeCells>
  <pageMargins left="1" right="1" top="1" bottom="1" header="0.5" footer="0.5"/>
  <pageSetup paperSize="5" scale="69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I19"/>
  <sheetViews>
    <sheetView view="pageLayout" zoomScale="85" zoomScaleNormal="85" zoomScaleSheetLayoutView="100" zoomScalePageLayoutView="85" workbookViewId="0">
      <selection activeCell="I14" sqref="I14"/>
    </sheetView>
  </sheetViews>
  <sheetFormatPr baseColWidth="10" defaultRowHeight="15" x14ac:dyDescent="0.25"/>
  <cols>
    <col min="1" max="1" width="5.7109375" style="6" customWidth="1"/>
    <col min="2" max="2" width="12.570312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ht="21" customHeight="1" x14ac:dyDescent="0.25">
      <c r="A1" s="95" t="s">
        <v>0</v>
      </c>
      <c r="B1" s="95"/>
      <c r="C1" s="1" t="s">
        <v>181</v>
      </c>
      <c r="D1" s="96" t="s">
        <v>15</v>
      </c>
      <c r="E1" s="96"/>
      <c r="F1" s="2" t="s">
        <v>1</v>
      </c>
      <c r="G1" s="97" t="s">
        <v>182</v>
      </c>
      <c r="H1" s="98"/>
      <c r="I1" s="98"/>
    </row>
    <row r="2" spans="1:9" ht="15.75" customHeight="1" x14ac:dyDescent="0.25">
      <c r="A2" s="95" t="s">
        <v>2</v>
      </c>
      <c r="B2" s="95"/>
      <c r="C2" s="3" t="s">
        <v>14</v>
      </c>
      <c r="D2" s="96"/>
      <c r="E2" s="96"/>
    </row>
    <row r="3" spans="1:9" ht="15.75" thickBot="1" x14ac:dyDescent="0.3">
      <c r="C3" s="99" t="s">
        <v>3</v>
      </c>
      <c r="D3" s="99"/>
      <c r="E3" s="33"/>
      <c r="F3" s="99" t="s">
        <v>4</v>
      </c>
      <c r="G3" s="99"/>
    </row>
    <row r="4" spans="1:9" s="11" customFormat="1" ht="15.75" thickBot="1" x14ac:dyDescent="0.3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9" t="s">
        <v>10</v>
      </c>
      <c r="G4" s="8" t="s">
        <v>11</v>
      </c>
      <c r="H4" s="9" t="s">
        <v>12</v>
      </c>
      <c r="I4" s="10" t="s">
        <v>13</v>
      </c>
    </row>
    <row r="5" spans="1:9" s="18" customFormat="1" ht="12.75" x14ac:dyDescent="0.2">
      <c r="A5" s="12">
        <v>1</v>
      </c>
      <c r="B5" s="13" t="s">
        <v>187</v>
      </c>
      <c r="C5" s="14" t="s">
        <v>188</v>
      </c>
      <c r="D5" s="15" t="s">
        <v>16</v>
      </c>
      <c r="E5" s="15" t="s">
        <v>189</v>
      </c>
      <c r="F5" s="34">
        <v>43378</v>
      </c>
      <c r="G5" s="16">
        <v>43390</v>
      </c>
      <c r="H5" s="13">
        <v>890536</v>
      </c>
      <c r="I5" s="31">
        <v>1704.4</v>
      </c>
    </row>
    <row r="6" spans="1:9" s="19" customFormat="1" ht="14.25" x14ac:dyDescent="0.2">
      <c r="A6" s="12">
        <v>2</v>
      </c>
      <c r="B6" s="13" t="s">
        <v>190</v>
      </c>
      <c r="C6" s="21" t="s">
        <v>191</v>
      </c>
      <c r="D6" s="15" t="s">
        <v>16</v>
      </c>
      <c r="E6" s="21" t="s">
        <v>192</v>
      </c>
      <c r="F6" s="34">
        <v>43377</v>
      </c>
      <c r="G6" s="29">
        <v>43392</v>
      </c>
      <c r="H6" s="30">
        <v>842506</v>
      </c>
      <c r="I6" s="31">
        <v>7123.01</v>
      </c>
    </row>
    <row r="7" spans="1:9" s="18" customFormat="1" ht="16.5" customHeight="1" x14ac:dyDescent="0.2">
      <c r="A7" s="12">
        <v>3</v>
      </c>
      <c r="B7" s="13" t="s">
        <v>193</v>
      </c>
      <c r="C7" s="14" t="s">
        <v>194</v>
      </c>
      <c r="D7" s="15" t="s">
        <v>16</v>
      </c>
      <c r="E7" s="15" t="s">
        <v>195</v>
      </c>
      <c r="F7" s="16">
        <v>43398</v>
      </c>
      <c r="G7" s="16">
        <v>43403</v>
      </c>
      <c r="H7" s="13">
        <v>843091</v>
      </c>
      <c r="I7" s="31">
        <v>2556.6</v>
      </c>
    </row>
    <row r="8" spans="1:9" s="20" customFormat="1" ht="25.5" x14ac:dyDescent="0.2">
      <c r="A8" s="12">
        <v>4</v>
      </c>
      <c r="B8" s="13" t="s">
        <v>196</v>
      </c>
      <c r="C8" s="14" t="s">
        <v>197</v>
      </c>
      <c r="D8" s="15" t="s">
        <v>16</v>
      </c>
      <c r="E8" s="15" t="s">
        <v>198</v>
      </c>
      <c r="F8" s="16">
        <v>43250</v>
      </c>
      <c r="G8" s="16">
        <v>43379</v>
      </c>
      <c r="H8" s="13">
        <v>843342</v>
      </c>
      <c r="I8" s="17">
        <v>4196.43</v>
      </c>
    </row>
    <row r="9" spans="1:9" s="20" customFormat="1" ht="14.25" x14ac:dyDescent="0.2">
      <c r="A9" s="12">
        <v>5</v>
      </c>
      <c r="B9" s="13" t="s">
        <v>199</v>
      </c>
      <c r="C9" s="14" t="s">
        <v>200</v>
      </c>
      <c r="D9" s="15" t="s">
        <v>16</v>
      </c>
      <c r="E9" s="15" t="s">
        <v>201</v>
      </c>
      <c r="F9" s="16">
        <v>43392</v>
      </c>
      <c r="G9" s="16">
        <v>43402</v>
      </c>
      <c r="H9" s="13">
        <v>892068</v>
      </c>
      <c r="I9" s="17">
        <v>5595.24</v>
      </c>
    </row>
    <row r="10" spans="1:9" ht="25.5" x14ac:dyDescent="0.25">
      <c r="A10" s="12">
        <v>6</v>
      </c>
      <c r="B10" s="12" t="s">
        <v>202</v>
      </c>
      <c r="C10" s="85" t="s">
        <v>203</v>
      </c>
      <c r="D10" s="85" t="s">
        <v>16</v>
      </c>
      <c r="E10" s="85" t="s">
        <v>204</v>
      </c>
      <c r="F10" s="88">
        <v>43404</v>
      </c>
      <c r="G10" s="88">
        <v>43412</v>
      </c>
      <c r="H10" s="86">
        <v>891504</v>
      </c>
      <c r="I10" s="87">
        <v>1704.4</v>
      </c>
    </row>
    <row r="11" spans="1:9" ht="15.75" thickBot="1" x14ac:dyDescent="0.3">
      <c r="A11"/>
      <c r="B11"/>
      <c r="C11"/>
      <c r="D11"/>
      <c r="E11"/>
      <c r="F11"/>
      <c r="G11"/>
      <c r="H11"/>
      <c r="I11"/>
    </row>
    <row r="12" spans="1:9" ht="24" customHeight="1" thickBot="1" x14ac:dyDescent="0.3">
      <c r="A12" s="22"/>
      <c r="B12" s="92" t="s">
        <v>179</v>
      </c>
      <c r="C12" s="92"/>
      <c r="D12" s="23"/>
      <c r="E12" s="23"/>
      <c r="G12" s="93" t="s">
        <v>17</v>
      </c>
      <c r="H12" s="94"/>
      <c r="I12" s="24">
        <f>SUM(I5:I6)</f>
        <v>8827.41</v>
      </c>
    </row>
    <row r="13" spans="1:9" ht="15.75" thickBot="1" x14ac:dyDescent="0.3">
      <c r="A13"/>
      <c r="B13"/>
      <c r="C13"/>
      <c r="D13"/>
      <c r="E13"/>
      <c r="F13"/>
      <c r="G13"/>
      <c r="H13"/>
      <c r="I13" s="25"/>
    </row>
    <row r="14" spans="1:9" ht="18" thickBot="1" x14ac:dyDescent="0.3">
      <c r="A14"/>
      <c r="B14" s="92"/>
      <c r="C14" s="92"/>
      <c r="D14"/>
      <c r="E14"/>
      <c r="F14"/>
      <c r="G14" s="93" t="s">
        <v>23</v>
      </c>
      <c r="H14" s="94"/>
      <c r="I14" s="24">
        <f>I12+'SEPTIEMBRE 2018'!I21</f>
        <v>320210.05999999994</v>
      </c>
    </row>
    <row r="15" spans="1:9" x14ac:dyDescent="0.25">
      <c r="A15"/>
      <c r="B15" s="91" t="s">
        <v>21</v>
      </c>
      <c r="C15" s="91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</sheetData>
  <mergeCells count="11">
    <mergeCell ref="B12:C12"/>
    <mergeCell ref="G12:H12"/>
    <mergeCell ref="B14:C14"/>
    <mergeCell ref="G14:H14"/>
    <mergeCell ref="B15:C15"/>
    <mergeCell ref="A1:B1"/>
    <mergeCell ref="D1:E2"/>
    <mergeCell ref="G1:I1"/>
    <mergeCell ref="A2:B2"/>
    <mergeCell ref="C3:D3"/>
    <mergeCell ref="F3:G3"/>
  </mergeCells>
  <pageMargins left="0.7" right="0.7" top="0.75" bottom="0.75" header="0.3" footer="0.3"/>
  <pageSetup paperSize="5" scale="7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2018-10-26T19:19:55Z</cp:lastPrinted>
  <dcterms:created xsi:type="dcterms:W3CDTF">2017-02-01T20:14:03Z</dcterms:created>
  <dcterms:modified xsi:type="dcterms:W3CDTF">2019-05-15T16:13:56Z</dcterms:modified>
</cp:coreProperties>
</file>