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ARQ. LUIS JUAN\Documents\Departamento de Planeacion\DIREC.ORDENAMIENTO TERRITORIAL\ACTUALIZACIÓN DE INFORMACIÓN TRANSPARENCIA 2018-2020\TRAZOS\"/>
    </mc:Choice>
  </mc:AlternateContent>
  <xr:revisionPtr revIDLastSave="0" documentId="13_ncr:1_{291BABC1-35A6-4BBF-9B98-71F2276FE5F4}" xr6:coauthVersionLast="45" xr6:coauthVersionMax="45" xr10:uidLastSave="{00000000-0000-0000-0000-000000000000}"/>
  <bookViews>
    <workbookView xWindow="-120" yWindow="-120" windowWidth="20730" windowHeight="11160" tabRatio="638" activeTab="6" xr2:uid="{00000000-000D-0000-FFFF-FFFF00000000}"/>
  </bookViews>
  <sheets>
    <sheet name="ENERO 2019 " sheetId="13" r:id="rId1"/>
    <sheet name="FEBRERO 2019" sheetId="2" r:id="rId2"/>
    <sheet name="MARZO 2019" sheetId="7" r:id="rId3"/>
    <sheet name="ABRIL_2019" sheetId="14" r:id="rId4"/>
    <sheet name="MAYO_2019" sheetId="15" r:id="rId5"/>
    <sheet name="JUNIO_2019" sheetId="16" r:id="rId6"/>
    <sheet name="JULIO_2019" sheetId="18" r:id="rId7"/>
    <sheet name="AGOSTO_2019 " sheetId="19" r:id="rId8"/>
    <sheet name="SEPTIEMBRE_2019" sheetId="20" r:id="rId9"/>
    <sheet name="OCTUBRE_2019 " sheetId="21" r:id="rId10"/>
    <sheet name="NOVIEMBRE_2019 " sheetId="22" r:id="rId11"/>
    <sheet name="DICIEMBRE_2019" sheetId="23" r:id="rId1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1" i="23" l="1"/>
  <c r="I28" i="23"/>
  <c r="B30" i="22"/>
  <c r="I27" i="22"/>
  <c r="B30" i="21"/>
  <c r="I30" i="21"/>
  <c r="I27" i="21"/>
  <c r="I28" i="20"/>
  <c r="B31" i="20"/>
  <c r="B31" i="19"/>
  <c r="B33" i="18"/>
  <c r="B29" i="16"/>
  <c r="B26" i="15"/>
  <c r="B27" i="14"/>
  <c r="B63" i="7"/>
  <c r="I31" i="19"/>
  <c r="I28" i="19"/>
  <c r="I33" i="18"/>
  <c r="I30" i="18"/>
  <c r="I26" i="16" l="1"/>
  <c r="I23" i="15"/>
  <c r="I25" i="14"/>
  <c r="I61" i="7" l="1"/>
  <c r="I63" i="7" s="1"/>
  <c r="I27" i="14" s="1"/>
  <c r="I26" i="15" s="1"/>
  <c r="I29" i="16" s="1"/>
  <c r="I27" i="7"/>
  <c r="I33" i="13"/>
  <c r="I32" i="2" s="1"/>
  <c r="B32" i="2"/>
  <c r="I30" i="2"/>
  <c r="B29" i="7" l="1"/>
</calcChain>
</file>

<file path=xl/sharedStrings.xml><?xml version="1.0" encoding="utf-8"?>
<sst xmlns="http://schemas.openxmlformats.org/spreadsheetml/2006/main" count="837" uniqueCount="517">
  <si>
    <t>FECHA:</t>
  </si>
  <si>
    <t xml:space="preserve">PERIODO: </t>
  </si>
  <si>
    <t>ESTADO:</t>
  </si>
  <si>
    <t>PROMOTOR/ TRÁMITE</t>
  </si>
  <si>
    <t>FECHA</t>
  </si>
  <si>
    <t>NO.</t>
  </si>
  <si>
    <t>FOLIO</t>
  </si>
  <si>
    <t>SOLICITANTE</t>
  </si>
  <si>
    <t>SOLICITUD</t>
  </si>
  <si>
    <t>DOMICILIO</t>
  </si>
  <si>
    <t>INGRESO</t>
  </si>
  <si>
    <t>ELABORACIÓN</t>
  </si>
  <si>
    <t>NO. RECIBO</t>
  </si>
  <si>
    <t>COSTO</t>
  </si>
  <si>
    <t>ENTREGADOS</t>
  </si>
  <si>
    <t>DICTAMENES DE TRAZOS, USOS Y DESTINOS ESPECIFICOS</t>
  </si>
  <si>
    <t>SUBDIVISION</t>
  </si>
  <si>
    <t>BODEGA</t>
  </si>
  <si>
    <t>DEPARTAMENTOS</t>
  </si>
  <si>
    <t>CADENA COMERCIAL OXXO S.A. DE C.V.</t>
  </si>
  <si>
    <t>TOTAL</t>
  </si>
  <si>
    <t>No. DE REGISTROS 7</t>
  </si>
  <si>
    <t>ACUMULADOS</t>
  </si>
  <si>
    <t>TOTAL ACUMULADO</t>
  </si>
  <si>
    <t>TIENDA DE AUTOSERVICIO CON VENTA DE BEBIDAS ALCOHOLICAS EN ENVASE CERRADO</t>
  </si>
  <si>
    <t>CALLE FEDERICO DEL TORO #731-A, COL. CENTRO</t>
  </si>
  <si>
    <t>No. DE REGISTROS 17</t>
  </si>
  <si>
    <t>TR-021/19</t>
  </si>
  <si>
    <t>AV. CRISTOBAL COLON #370 COL. CENTRO</t>
  </si>
  <si>
    <t>TR-029/19</t>
  </si>
  <si>
    <t>TR-037/19</t>
  </si>
  <si>
    <t xml:space="preserve">HABITACIONAL Y COMERCIAL </t>
  </si>
  <si>
    <t>CASA DUPLEX</t>
  </si>
  <si>
    <t xml:space="preserve">TERESA CERVANTES </t>
  </si>
  <si>
    <t>TR-001/19</t>
  </si>
  <si>
    <t>FELIPEJUAREZ FLORES</t>
  </si>
  <si>
    <t>SUBDIVICION EN REGIMEN DE CONDIMINIO</t>
  </si>
  <si>
    <t>CALLE HERIBERTO JARA  #50 COL. CONSTITUYENTES</t>
  </si>
  <si>
    <t>TR-002/19</t>
  </si>
  <si>
    <t>ALFREDO BAYARDO GAVILANES</t>
  </si>
  <si>
    <t>AULAS PROVISIONALES EN CENTRO EDUCATIVO</t>
  </si>
  <si>
    <t>CALLE FEDERICO DEL TORO #179, COL. CENTRO</t>
  </si>
  <si>
    <t>TR-003/19</t>
  </si>
  <si>
    <t>FRANCISCO JAVIER CONTRERAS CERVANTES</t>
  </si>
  <si>
    <t>SUBDIVICION BAJO EL REGIMEN DE CONDOMINIO</t>
  </si>
  <si>
    <t>CALLE IGNACIO ALLENDE UNZAGA #71, COL. CENTRO</t>
  </si>
  <si>
    <t>TR-004/19</t>
  </si>
  <si>
    <t>JOSE MERCED GARCIA VILLALVAZO Y CD.</t>
  </si>
  <si>
    <t>SUBDIVICION</t>
  </si>
  <si>
    <t>CALLE MOCTEZUMA #371, COL. CENTRO</t>
  </si>
  <si>
    <t>TR-005/19</t>
  </si>
  <si>
    <t>JUANA ELISA CONTRERAS GONZALEZ</t>
  </si>
  <si>
    <t xml:space="preserve">CALLE 16 DE SEPTIEMBRE #69, COL. 16 DE SEPTIEMBRE </t>
  </si>
  <si>
    <t>TR-006/19</t>
  </si>
  <si>
    <t>J. REFUGIO PALOMINO DE LA MORA</t>
  </si>
  <si>
    <t>LOCALES COMERCIALES (P.B)-CASA HABITACION (P.A.)</t>
  </si>
  <si>
    <t>CALLE FELIX TORRES MILANES # S/N, COL. CENTRO</t>
  </si>
  <si>
    <t>TR-007/19</t>
  </si>
  <si>
    <t xml:space="preserve">JULIO CESAR OROZCO VELAZCO </t>
  </si>
  <si>
    <t>CASA DUPEX</t>
  </si>
  <si>
    <t>CALLE EL JAZMIN #S/N, FRACC. EL JAZMIN</t>
  </si>
  <si>
    <t>TR-008/19</t>
  </si>
  <si>
    <t>FARMACIA GUADALAJARA S.A. DE S.V.</t>
  </si>
  <si>
    <t>FARMACIA CON TIENDA DE CONVENIENCIA Y CONSULTORIO</t>
  </si>
  <si>
    <t>TR-009/19</t>
  </si>
  <si>
    <t>DOMITILO MARTINEZ ALMARAZ</t>
  </si>
  <si>
    <t xml:space="preserve">DEPARTAMENTOS </t>
  </si>
  <si>
    <t>CALLE ANTONIO CASO # S/N, COL. CENTRO</t>
  </si>
  <si>
    <t>TR-010/19</t>
  </si>
  <si>
    <t>GABRIEL PEREZ DE LA MORA</t>
  </si>
  <si>
    <t>SUBDIIVICION</t>
  </si>
  <si>
    <t>CALLE HERMENEGILIDO GALEANA #61, COL. CENTRO</t>
  </si>
  <si>
    <t>TR-011/19</t>
  </si>
  <si>
    <t>JOSE ANGEL EUSEBIO NAVARRO</t>
  </si>
  <si>
    <t>CALLE IGNACIO ALLENDE UNZUGA #82, CO. CENTRO</t>
  </si>
  <si>
    <t>TR-012/19</t>
  </si>
  <si>
    <t>JUAN MANUEL LARA NAVARO</t>
  </si>
  <si>
    <t xml:space="preserve">SUBDIVICION </t>
  </si>
  <si>
    <t>LA FORTUNA #S/N, COL. RUSTICA,</t>
  </si>
  <si>
    <t>160/01/2019</t>
  </si>
  <si>
    <t>TR-013/19</t>
  </si>
  <si>
    <t>LUZ ELVIRA BARRAGAN BARRAGAN</t>
  </si>
  <si>
    <t>LA FORTUNA #S/N, COL. RUSTICO.</t>
  </si>
  <si>
    <t>TR-014/19</t>
  </si>
  <si>
    <t>TR-015/19</t>
  </si>
  <si>
    <t>CALLE VENUSTIANO CARRANZA #S/N, COLO, POBLACION LOS DEPOSITOS</t>
  </si>
  <si>
    <t>TR-016/19</t>
  </si>
  <si>
    <t xml:space="preserve">JAIME NIETO SILVA </t>
  </si>
  <si>
    <t>P.B. LOCAL COMERCIAL, P.A. CASA HABITACION</t>
  </si>
  <si>
    <t xml:space="preserve">CALLE IGNACIOALLENDE UNZAGA #297, COL. FRACC. LAS FLORES </t>
  </si>
  <si>
    <t>TR-017/19</t>
  </si>
  <si>
    <t>FERNANDO SALCEDO GONZALEZ</t>
  </si>
  <si>
    <t>CONSULTORIO DENTAL</t>
  </si>
  <si>
    <t>CALLE GRAL. MANUEL M. DIEGUEZ #39 COL. CENTRO</t>
  </si>
  <si>
    <t>TR-018/19</t>
  </si>
  <si>
    <t>AARON ALEJANDRO ARIAS ORTIZ</t>
  </si>
  <si>
    <t>HABITACIONAL Y COMERCIO</t>
  </si>
  <si>
    <t>CALLE PASEO DE LOS FRESNOS #2-A, COL. LOS ENCINOS III.</t>
  </si>
  <si>
    <t>JOSE ARMANDO DE JESUS SANTOS Y GABIEL GUZMAN CHAVEZ</t>
  </si>
  <si>
    <t>CALLE. LIC. MELCHOR OCAMPO #301,COL. CENTRO</t>
  </si>
  <si>
    <t>TR-020/19</t>
  </si>
  <si>
    <t>TR-019/19</t>
  </si>
  <si>
    <t>ARMANDO ALFONZO BERNABE BERNABE</t>
  </si>
  <si>
    <t>MIXTO BARRIAL</t>
  </si>
  <si>
    <t>CALLE VETERINARIA # S/N, COL. INIVERSITARIA</t>
  </si>
  <si>
    <t>MARIA TERESA DE JESUS NOVOLA LOPEZ</t>
  </si>
  <si>
    <t>LOCALES COMERCIOS Y SERVICIOS DISTRITAL</t>
  </si>
  <si>
    <t xml:space="preserve">PRIV. DE CONSTITUCION # 123-2, CONDOMINIOS PRIV. DEL CARMEN </t>
  </si>
  <si>
    <t>TR-022/19</t>
  </si>
  <si>
    <t>MANUEL CHAVEZ BLANCARTE</t>
  </si>
  <si>
    <t>HABITACIONAL UNIFAMILIAR DENCIDAD ALTA (H4-U)</t>
  </si>
  <si>
    <t>CALLE GABRIEL RUIZ # 5, COL. COMPOSITORES</t>
  </si>
  <si>
    <t>TR-023/19</t>
  </si>
  <si>
    <t>MIGUEL GARCIA ROLON</t>
  </si>
  <si>
    <t>CALLE GRAL. VICENTE GUERRERO SALDAÑA #238 COL. CENTRO</t>
  </si>
  <si>
    <t>TR-024/19</t>
  </si>
  <si>
    <t xml:space="preserve">MARTIN ZUÑIGA CONTRERAS </t>
  </si>
  <si>
    <t>CALLE CARLOS PAEZ STILLE #99, COL.EJIDAL</t>
  </si>
  <si>
    <t>TR-025/19</t>
  </si>
  <si>
    <t>MARIA ELENA SANTIAGO LOPEZ</t>
  </si>
  <si>
    <t>TERRAZA FAMILIAR ANEXO A CASA HABITACION</t>
  </si>
  <si>
    <t>CALLE JOAQUIN VERA #1, COL. JARDINES DEL SOL</t>
  </si>
  <si>
    <t>TR-026/19</t>
  </si>
  <si>
    <t>ARQ. FRANCISCO JAVIER MAGAÑA ROMERO</t>
  </si>
  <si>
    <t xml:space="preserve">SUBDIVISON </t>
  </si>
  <si>
    <t>CAMINO DE ATEQUIZAYAN Y /O LLANO PONIENTE # S/N ., ZAPOTLAN EL GRANDE JALISCO</t>
  </si>
  <si>
    <t>TR-027/19</t>
  </si>
  <si>
    <t>FAUSTO MEDINA TOSCANO</t>
  </si>
  <si>
    <t>CALLE ANDRES QUITANARRO #91, COL. CENTRO</t>
  </si>
  <si>
    <t>TR-028/19</t>
  </si>
  <si>
    <t>TR-032/19</t>
  </si>
  <si>
    <t>TR-033/19</t>
  </si>
  <si>
    <t>EDGAR IVAN VILLANUEVA BAUTISTA</t>
  </si>
  <si>
    <t>ESTACION DE SERVICO</t>
  </si>
  <si>
    <t>FRACC. DEL PREDIO RUSTICO DENOMINADO "LA HUIZACHERA"</t>
  </si>
  <si>
    <t>ARTURO RAFAEL LLAMAS GONZALEZ Y COPROPIETARIOS</t>
  </si>
  <si>
    <t>LOTIFICACION</t>
  </si>
  <si>
    <t>CALLE JALISCO # S/N, COLONIA CENTRO</t>
  </si>
  <si>
    <t>CALLE CONSTITUCION #269, COL. CENTRO</t>
  </si>
  <si>
    <t>TR-030/19</t>
  </si>
  <si>
    <t>SALVADOR SANCHEZ BECERRA</t>
  </si>
  <si>
    <t>CALLE PASCUAL GALINDO CEBALLOS #189, COL.CENTRO</t>
  </si>
  <si>
    <t>TR-031/18</t>
  </si>
  <si>
    <t>FRANCISCO JAVIER OCHOA CERVANTES</t>
  </si>
  <si>
    <t>LOCAL COMERCIAL Y DEPARTAMENTOS</t>
  </si>
  <si>
    <t>CALLE LIC. BENITO JUAREZ GARCIA #94, COL. CENTRO</t>
  </si>
  <si>
    <t>TR-034/19</t>
  </si>
  <si>
    <t>PAULA GUERRERO</t>
  </si>
  <si>
    <t xml:space="preserve">CASA HABITACION UNIFAMILIAR,DENCIDAD MEDIA </t>
  </si>
  <si>
    <t>CALLE MIGUEL HIDALGO Y COSTILLA #150 COL. CENTRO</t>
  </si>
  <si>
    <t>NUTRICION Y ALIMENTOS DE AMERICA S.A.DE.C.V.</t>
  </si>
  <si>
    <t>CALLE. LIC. MELCHO OCAMPO #212, COL. CENTRO</t>
  </si>
  <si>
    <t>TR-035/19</t>
  </si>
  <si>
    <t>TR-036/21</t>
  </si>
  <si>
    <t>HECTOR MUNGUIA PEREZ</t>
  </si>
  <si>
    <t>LOCAL COMERCIALY SERVICIOS DISTRITAL, CASA HABITACION PLURIFAMILIAR, DENCIDAD MEDIA.</t>
  </si>
  <si>
    <t xml:space="preserve">CALLE CARLOS VILLASEÑOR #148, COL. LA PROVIDENCIA </t>
  </si>
  <si>
    <t>RENE ALCAZAR FIGUEROA</t>
  </si>
  <si>
    <t>CALLE MOCTEZUMA #230, COL CENTRO</t>
  </si>
  <si>
    <t>LOCAL COMERCIAL</t>
  </si>
  <si>
    <t>TR-038/19</t>
  </si>
  <si>
    <t>ARQ. JUAN CARLOS VALLADARES DAVALOS</t>
  </si>
  <si>
    <t>HABITACIONAL, COMERCIOS Y SERVICIOS CENTRALES</t>
  </si>
  <si>
    <t>TR-039/19</t>
  </si>
  <si>
    <t>JORGE EDUARDO ESESARTE RODRIGUEZ</t>
  </si>
  <si>
    <t>CONSULTORIOS MEDICOS</t>
  </si>
  <si>
    <t>CALLE MOCTEZUMA #587, COL. CENTRO</t>
  </si>
  <si>
    <t>TR-040/19</t>
  </si>
  <si>
    <t>MARIA MERCEDES OLIVARES CATREJON</t>
  </si>
  <si>
    <t>CALLE MANUEL LOPEZ CASTILLA #168, COL.CENTRO</t>
  </si>
  <si>
    <t>TR-041/19</t>
  </si>
  <si>
    <t>ARTURO COVARRUBIAS OCHOA</t>
  </si>
  <si>
    <t>LOCAL COMERCIAL Y SERVICIOS BARRIALES, DEPARTAMENTSO</t>
  </si>
  <si>
    <t>CALLE MIGUEL HIDALGO Y COSTILLA # S/N COL. CENTRO</t>
  </si>
  <si>
    <t>TR-042/19</t>
  </si>
  <si>
    <t>ERICK MARTIN RENTERIA MARTINEZ</t>
  </si>
  <si>
    <t>CALLE JOSE MANZANO #36, COL. CONSTITUYENTES</t>
  </si>
  <si>
    <t>TR-043/19</t>
  </si>
  <si>
    <t>JESUS HERNANDEZ MAGALLAN</t>
  </si>
  <si>
    <t>LOCAL COMERCIAL Y SERVICIOS DISTRITALES, DEPARTAMENTOS</t>
  </si>
  <si>
    <t>CALLE CARLOS VILLASEÑOR #153, COL. CONSTITUYENTES</t>
  </si>
  <si>
    <t>TR-044/19</t>
  </si>
  <si>
    <t>ALFONZO HERRERA DERAS</t>
  </si>
  <si>
    <t>LOCAL COMERCIALY SERVICIOS BARRIALES, DEPARTAMENTOS</t>
  </si>
  <si>
    <t>CALLE JOSE MA. MORELOS Y PAVON #472,COL. UNIVERCITARIA</t>
  </si>
  <si>
    <t>TR-045/19</t>
  </si>
  <si>
    <t>VICTOR MANUEL DEL TORO VIZCAINO</t>
  </si>
  <si>
    <t>HABITACIONAL PLURIFAMILIAR HORIZONTAL Y HABITACIONAL VERTICAL</t>
  </si>
  <si>
    <t>CALLE MIGUEL HIDALGO Y COSTILLA #617, COL. CENTRO</t>
  </si>
  <si>
    <t>TR-046/19</t>
  </si>
  <si>
    <t>EJIDO CIUDAD GUZMAN</t>
  </si>
  <si>
    <t xml:space="preserve">HABITACIONAL UNIFAMILIAR DENSIDAD MEDIA </t>
  </si>
  <si>
    <t>PREDIO URBANO SIN NUMERO OFICIAL, UBICADO EN LA CALLE GREGORIO TORRES QUINTERO EN CD, GUZMAN MPO. ZAPOTLAN EL GRANDE</t>
  </si>
  <si>
    <t>TR-47/19</t>
  </si>
  <si>
    <t>ESTANISLAO HERNANDEZ ZUÑIGA Y REBECA GONZALEZ VELEZ</t>
  </si>
  <si>
    <t>CALLE LIBRAMIENTO ORIENTE #S/N, COL. CENTRO</t>
  </si>
  <si>
    <t>TR-049/19</t>
  </si>
  <si>
    <t>PRUDENCIO Y ROBERTO MENDOZA</t>
  </si>
  <si>
    <t>PREDIO RUSTICO DENOMINADO "EL ESCONDIDO"</t>
  </si>
  <si>
    <t>31 DE ENERO DE 2019</t>
  </si>
  <si>
    <t>01/01/2019 AL 31/01/2019</t>
  </si>
  <si>
    <t>28 DE FEBRERO DEL 2019</t>
  </si>
  <si>
    <t>01/02/2019 AL 28/02/2019</t>
  </si>
  <si>
    <t>No. DE REGISTROS 13</t>
  </si>
  <si>
    <t>31 DE MARZO DEL 2019</t>
  </si>
  <si>
    <t>01/03/2019 AL 31/03/2019</t>
  </si>
  <si>
    <t>DIRECCION DE ORDENAMIENTO TERRITORIAL</t>
  </si>
  <si>
    <t>TR-051/19</t>
  </si>
  <si>
    <t xml:space="preserve">YOLANDA RUIZ BEJARANO </t>
  </si>
  <si>
    <t>LOCALES COMERCIALES Y DE SERVICIOS DISTRITALES</t>
  </si>
  <si>
    <t xml:space="preserve">AV.LIC. CARLOS PAEZ STILLE #S/N, COL. MIGUEL HIDALGO </t>
  </si>
  <si>
    <t>TR-052/19</t>
  </si>
  <si>
    <t>IGNACIO SANCHEZ MADRIGAL</t>
  </si>
  <si>
    <t>AV. MARIA GONZALEZ DE HERMOSILLO #S/N</t>
  </si>
  <si>
    <t>TR-055/19</t>
  </si>
  <si>
    <t>CARRETERA CD. GUZMAN - ZAPOTILTIC S/N, COL.PUERTA DE CADENAS</t>
  </si>
  <si>
    <t>TR-056/19</t>
  </si>
  <si>
    <t>NORMA YOLANDA BAUTISTA RODRIEGUEZ</t>
  </si>
  <si>
    <t>CALLE PIHUAMO #96, COL. VALLE DORADO</t>
  </si>
  <si>
    <t>TR-057/19</t>
  </si>
  <si>
    <t>ELIZABETH SILVA GUADARRAMA</t>
  </si>
  <si>
    <t>LOCAL COMERCIAL Y DE SERVICIOS BARRIALES Y HABITACIONAL</t>
  </si>
  <si>
    <t>CALLE HERMELEGILDO GALEANA #8, COL. CENTRO</t>
  </si>
  <si>
    <t>TR-058/19</t>
  </si>
  <si>
    <t>JOSE LUIS MENDOZA GARCIA</t>
  </si>
  <si>
    <t>LOCAL COMERCIAL Y DE SERVICIOS CENTRALES</t>
  </si>
  <si>
    <t>CALLE GRAL. RAMON CORONA MADRIGAL #550, COL. CENTRO</t>
  </si>
  <si>
    <t>TR-059/19</t>
  </si>
  <si>
    <t>MAGDALENO CALVARIO VILLALVAZO</t>
  </si>
  <si>
    <t>CALLE  PROL. GUADALUPE VICTORIA #217, COL. JARDINES DE SOL</t>
  </si>
  <si>
    <t>TR-060/19</t>
  </si>
  <si>
    <t xml:space="preserve">JOSE GUADALUPE OSEGUERA  RODRIGUEZ </t>
  </si>
  <si>
    <t>AV. JOSE MARIA GONZALEZDE HERMOSILLO #S/N, COL. RUSTICO</t>
  </si>
  <si>
    <t>TR-061/19</t>
  </si>
  <si>
    <t>JORGE LUIS RÚA PEREZ</t>
  </si>
  <si>
    <t>FABRICA DE HIELO</t>
  </si>
  <si>
    <t>CALLE INDEPENDENCIA #70, COL. CENTRO</t>
  </si>
  <si>
    <t>TR-062/19</t>
  </si>
  <si>
    <t>RICARDO CEJA ARIAS Y MARIA DE LOS ANGELES  SANCHEZ BARAJAS</t>
  </si>
  <si>
    <t>CALLE MARCOS GORDOA #158, COL. CENTRO</t>
  </si>
  <si>
    <t>TR-064/19</t>
  </si>
  <si>
    <t xml:space="preserve">ARTURO RAFAEL LAMAS GONZALEZ Y COPROOIETARIOS </t>
  </si>
  <si>
    <t>CALLE JALICO # S/N, COLONIA CENTRO</t>
  </si>
  <si>
    <t>TR-065/19</t>
  </si>
  <si>
    <t xml:space="preserve">ALICIA MEJIA GUITIERREZ </t>
  </si>
  <si>
    <t>CALLE ANTONIO CASO #225, COL. RUSTICO</t>
  </si>
  <si>
    <t>TR-066/19</t>
  </si>
  <si>
    <t>CLAUDIA ALEJABDRA SEDANO VIZCAINO</t>
  </si>
  <si>
    <t>OFICINAS ADMINISTRATIVAS</t>
  </si>
  <si>
    <t>CALLE 1ª DE MAYO #255. COL. CENTRO</t>
  </si>
  <si>
    <t>TR-068/19</t>
  </si>
  <si>
    <t xml:space="preserve">JOSE MARTIN LOPEZ RAMIREZ </t>
  </si>
  <si>
    <t>CALLE FERNANDO CALDERON BELTRAN #173, COL. CENTRO</t>
  </si>
  <si>
    <t>TR-069/19</t>
  </si>
  <si>
    <t>JOSE GUADALUPEZ CONTRERAS VELEZ</t>
  </si>
  <si>
    <t>AV. OBISPO SERAFIN VAZQUEZ ELIZALDE #702, COL. UNION DE COLONOS</t>
  </si>
  <si>
    <t>TR-070/19</t>
  </si>
  <si>
    <t>MA. GUADALUPE CEJA ARIAS</t>
  </si>
  <si>
    <t>LOCALES COMERCIALES Y DE SERVICIOS CENTRALES Y CASA HABITACION PLURIFAMILIAR, DENCIDAD MEDIA.</t>
  </si>
  <si>
    <t>CALLE J. MANUEL DE JESUS MUNGUIA VAZQUEZ #37-B, COL.CENTRO</t>
  </si>
  <si>
    <t>TR-071/19</t>
  </si>
  <si>
    <t xml:space="preserve">J. ENCARNACION RUBIO TORRES </t>
  </si>
  <si>
    <t xml:space="preserve">PREDIO RUSTICO DENOMINADO "LA ESTANCIA" </t>
  </si>
  <si>
    <t>TR-073/19</t>
  </si>
  <si>
    <t>TR-079/19</t>
  </si>
  <si>
    <t>FRANCISCO JAVIER MAGAÑA VILLANUEVA</t>
  </si>
  <si>
    <t>CALLE MARCOS GORDOA #371, CALLE MARCOS GORDOA #372, CALLE GUADALUPE #2, CALLE MARCOS GORDOA S/N, COL. GIRALDA</t>
  </si>
  <si>
    <t>OSWALDO TORRES ZEPEDA</t>
  </si>
  <si>
    <t>CALLE CISNE #46 COL. CENTRO</t>
  </si>
  <si>
    <t>TR-081/19</t>
  </si>
  <si>
    <t xml:space="preserve">ROCIO ARACELI VELASCO GALINDO </t>
  </si>
  <si>
    <t>CALLE CATARINA # S/N, COL. LA CENTRAL</t>
  </si>
  <si>
    <t>06//06/19</t>
  </si>
  <si>
    <t>TR-082/19</t>
  </si>
  <si>
    <t>TR-083/19</t>
  </si>
  <si>
    <t xml:space="preserve">DOMITILO MARTINEZ ALMARAZ </t>
  </si>
  <si>
    <t>CALLE ANTONIO CASO #S/N, COL. CENTRO</t>
  </si>
  <si>
    <t>TR-084/19</t>
  </si>
  <si>
    <t>CONSTRUCTORA ROASA S. A DE C.V.</t>
  </si>
  <si>
    <t xml:space="preserve">TIENDA DE CONVENIENCIA </t>
  </si>
  <si>
    <t xml:space="preserve">CALE SIERRA NEGRA #2 FRACCIONAMIENTO LAS LOMAS </t>
  </si>
  <si>
    <t>TR-085/19</t>
  </si>
  <si>
    <t xml:space="preserve">JUAN ANTONIO ACEVEZ GONZALEZ </t>
  </si>
  <si>
    <t xml:space="preserve">SUBDIVISION BAJO REGIMEN JURIDICO DE CONCOMINIO </t>
  </si>
  <si>
    <t>CALLE PASEO SAN BRAULIO #S/N, FRACCTO. PASEOS DEL REAL</t>
  </si>
  <si>
    <t>TR-086/19</t>
  </si>
  <si>
    <t xml:space="preserve">FELIPE DE JESUS ALVARADO D ELA MORA </t>
  </si>
  <si>
    <t>AV. GOB. ING. ALBERTO CARDENAS JIMENEZ #S/N. COL. CENTRO</t>
  </si>
  <si>
    <t>COMERCIO Y SERVICIOS DISTRITALES, INTENSIDAD MAXIMA HABITACIONAL UNIFAMILIAR , DENSIDAD ALTA.</t>
  </si>
  <si>
    <t>SUBDIVISIÓN</t>
  </si>
  <si>
    <t>SUBDIVISIÓN BAJO EL REGIMEN DE CONDOMINIO</t>
  </si>
  <si>
    <t xml:space="preserve">SUBDIVISIÓN </t>
  </si>
  <si>
    <t>No. DE REGISTROS 11</t>
  </si>
  <si>
    <t>No. DE REGISTROS 6</t>
  </si>
  <si>
    <t>31 DE JULIO DEL 2019</t>
  </si>
  <si>
    <t>01/07/2019 AL 31/07/2019</t>
  </si>
  <si>
    <t>TR-089/19</t>
  </si>
  <si>
    <t>MARIA GARCIA QUINTERO</t>
  </si>
  <si>
    <t>CASA HABITACION CON LOCAL</t>
  </si>
  <si>
    <t>PUERTO ESCONDIDO</t>
  </si>
  <si>
    <t>TR-090/19</t>
  </si>
  <si>
    <t>CARMEN CIBRIAN CANDELARIO</t>
  </si>
  <si>
    <t>TR-092/19</t>
  </si>
  <si>
    <t>HECTOR ALEJANDRO ALVAREZ</t>
  </si>
  <si>
    <t>TR-088/19</t>
  </si>
  <si>
    <t>MARIA ELENA ARCEO LOMELI</t>
  </si>
  <si>
    <t xml:space="preserve">EL GRULLO </t>
  </si>
  <si>
    <t>TR-095/19</t>
  </si>
  <si>
    <t>RAUL CASILLAS SANCHEZ</t>
  </si>
  <si>
    <t>TR-094/19</t>
  </si>
  <si>
    <t>OLIVIA SANCHEZ GAYTAN</t>
  </si>
  <si>
    <t>TR-093/19</t>
  </si>
  <si>
    <t>IGNACIO CORONA OROZCO</t>
  </si>
  <si>
    <t>CANCHA TENIS Y TERRAZA FAM.</t>
  </si>
  <si>
    <t xml:space="preserve">AV. JUAN JOSE ARREOLA </t>
  </si>
  <si>
    <t>TR-097/19</t>
  </si>
  <si>
    <t>MIRIAM GOMEZ SANCHEZ</t>
  </si>
  <si>
    <t>LOCALES COMERCIALES Y DEPTOS</t>
  </si>
  <si>
    <t>TR-098/19</t>
  </si>
  <si>
    <t>JAVIER JIMENEZ RAMIREZ</t>
  </si>
  <si>
    <t>RUSTICO</t>
  </si>
  <si>
    <t>LIBORIO MONTES # 416</t>
  </si>
  <si>
    <t>MITLA # 13 COL. REJA</t>
  </si>
  <si>
    <t>CARLOS VILLASEÑOR #46</t>
  </si>
  <si>
    <t>CARLOS VILLASEÑOR # 227</t>
  </si>
  <si>
    <t>COLON # 501</t>
  </si>
  <si>
    <t>TR-091/19</t>
  </si>
  <si>
    <t>ELEAZAR BARAJAS MORENO</t>
  </si>
  <si>
    <t xml:space="preserve">LOTIFICACION </t>
  </si>
  <si>
    <t>CARRETERA LIBRE A GDL</t>
  </si>
  <si>
    <t>TR-100/19</t>
  </si>
  <si>
    <t>COLEGIO AGUILAS DE MEXICO</t>
  </si>
  <si>
    <t>CAMBIO DE USO</t>
  </si>
  <si>
    <t>PREDIO RUSTICO</t>
  </si>
  <si>
    <t>TR- 099/19</t>
  </si>
  <si>
    <t>LUZ IDALIA COVARRUBIAS CUELLAR</t>
  </si>
  <si>
    <t>TR-102/19</t>
  </si>
  <si>
    <t xml:space="preserve">GLORIA LETICIA CHAVEZ </t>
  </si>
  <si>
    <t>SUB. CONDOMINIO</t>
  </si>
  <si>
    <t>TR-101/19</t>
  </si>
  <si>
    <t>MARIA DE JESUS VAZQUEZ</t>
  </si>
  <si>
    <t>DEPARTAMENTOS.</t>
  </si>
  <si>
    <t>ROSA MORADA # 18</t>
  </si>
  <si>
    <t>CONSTITUYENTES # 115</t>
  </si>
  <si>
    <t>COLON # 39</t>
  </si>
  <si>
    <t>31 DE AGOSTO  DEL 2019</t>
  </si>
  <si>
    <t>01/08/2019 AL 31/08/2019</t>
  </si>
  <si>
    <t>TR-103/19</t>
  </si>
  <si>
    <t>ERNESTINA VAZQUEZ SANCHEZ</t>
  </si>
  <si>
    <t>TR-104/19</t>
  </si>
  <si>
    <t xml:space="preserve">CARMEN GUADALUPE CONTRERAS </t>
  </si>
  <si>
    <t>TR-105/19</t>
  </si>
  <si>
    <t>ROSA MARIA MACIAS MIRANDA</t>
  </si>
  <si>
    <t>DEPTOS</t>
  </si>
  <si>
    <t>TR -107/19</t>
  </si>
  <si>
    <t>RIGOBERTO MACHUCA GONZALEZ</t>
  </si>
  <si>
    <t>PROLONG. DONATO GUERRA</t>
  </si>
  <si>
    <t>TR-109/19</t>
  </si>
  <si>
    <t>ELVA LINE CARRILLO RODRIGUEZ</t>
  </si>
  <si>
    <t xml:space="preserve">PEDRO RAMIREZ VAZQUEZ </t>
  </si>
  <si>
    <t>TR-106/19</t>
  </si>
  <si>
    <t>BLANCA YOHANA GARCIA CHAVEZ</t>
  </si>
  <si>
    <t>CONDOMINAL</t>
  </si>
  <si>
    <t>TR-108/19</t>
  </si>
  <si>
    <t>CORINA JUDITH OROZCO VELASCO</t>
  </si>
  <si>
    <t>COMERCIAL Y HABITACIONAL</t>
  </si>
  <si>
    <t>TR-113/19</t>
  </si>
  <si>
    <t>LINO HERNANDEZ ESPINOZA</t>
  </si>
  <si>
    <t>URBANIZACION</t>
  </si>
  <si>
    <t>MARISCAL</t>
  </si>
  <si>
    <t>TR-110/19</t>
  </si>
  <si>
    <t>DIE STARKE OPERADORA INMOBILIARIA</t>
  </si>
  <si>
    <t>TR-114/19</t>
  </si>
  <si>
    <t>JORGE ALEJANDRO ACEVES ROMERO</t>
  </si>
  <si>
    <t>HABITACIONAL PLURIFAMILIAR</t>
  </si>
  <si>
    <t>TR-111/19</t>
  </si>
  <si>
    <t>OPERADORA DE TIENDAS SELECTAS SA DE CV</t>
  </si>
  <si>
    <t>COMERCIALY SERVICIOS DISTRITALES</t>
  </si>
  <si>
    <t>TR-115/19</t>
  </si>
  <si>
    <t>JOSE RAMIREZ RODRIGUEZ</t>
  </si>
  <si>
    <t>LEY FEDERAL DEL TABAJO # 23</t>
  </si>
  <si>
    <t>SAN MIGUEL # 2</t>
  </si>
  <si>
    <t>CARLOS VILLASEÑOR # 83</t>
  </si>
  <si>
    <t>RIO NILO # 45</t>
  </si>
  <si>
    <t>BENITO JUAREZ # 34</t>
  </si>
  <si>
    <t>ALLENDE # 287</t>
  </si>
  <si>
    <t>CIRCUITO DE LA MONTAÑA # 12</t>
  </si>
  <si>
    <t>COLON # 772</t>
  </si>
  <si>
    <t>EUFEMIO ZAPATA #63</t>
  </si>
  <si>
    <t>No. DE REGISTROS 14</t>
  </si>
  <si>
    <t>No. DE REGISTROS 12</t>
  </si>
  <si>
    <t>30 DE SEPTIEMBRE  DEL 2019</t>
  </si>
  <si>
    <t>01/09/2019 AL 30/09/2019</t>
  </si>
  <si>
    <t>JORGE OCTAVIO RODRIGUEZ CHAVEZ</t>
  </si>
  <si>
    <t>LETICIA CHAVEZ ALVARADO</t>
  </si>
  <si>
    <t xml:space="preserve">LOCAL COMERCIAL </t>
  </si>
  <si>
    <t>JOSE DE JESUS CISNEROS</t>
  </si>
  <si>
    <t>TERRAZA</t>
  </si>
  <si>
    <t>TR125/19</t>
  </si>
  <si>
    <t>PEDRO MOPRALES</t>
  </si>
  <si>
    <t>SERVICIO INDUSTRIAL</t>
  </si>
  <si>
    <t xml:space="preserve">CARRETERA EL GRULLO </t>
  </si>
  <si>
    <t>ONORATO ZUÑIGA FIGUEROA</t>
  </si>
  <si>
    <t>TR120/19</t>
  </si>
  <si>
    <t>SIOMARA LILIANA PEREZ ZEPEDA</t>
  </si>
  <si>
    <t>CAÑO S/N</t>
  </si>
  <si>
    <t>GANTE # 43</t>
  </si>
  <si>
    <t>BENITO JUAREZ GARCIA # 113</t>
  </si>
  <si>
    <t>SANTO DOMINGO # 9</t>
  </si>
  <si>
    <t>FRAY ANTONIO DE AGUILAR # 146</t>
  </si>
  <si>
    <t>01/10/2019 AL 31/10/2019</t>
  </si>
  <si>
    <t>31 DE OCTUBRE  DEL 2019</t>
  </si>
  <si>
    <t>TR122/19</t>
  </si>
  <si>
    <t>CECILIA LAURA ARELLANO VACA</t>
  </si>
  <si>
    <t>BILLAR</t>
  </si>
  <si>
    <t>TR123/19</t>
  </si>
  <si>
    <t>JOSE LUIS LOPEZ CHAVEZ</t>
  </si>
  <si>
    <t>CDA DE CUAHUTEMOC</t>
  </si>
  <si>
    <t>TR124/19</t>
  </si>
  <si>
    <t>MARIO ALBERTO JUAREZ RAMOS</t>
  </si>
  <si>
    <t>TR-126-19</t>
  </si>
  <si>
    <t>HILDA JUAREZ CANDELARIO</t>
  </si>
  <si>
    <t>JOSE LUIS SOLORIO LAUREANO</t>
  </si>
  <si>
    <t>TR-127/19</t>
  </si>
  <si>
    <t>VIRGINIA GRACIELA ALLEGRE</t>
  </si>
  <si>
    <t>TR-128/19</t>
  </si>
  <si>
    <t>MARIA DEL CARMEN TOSCANO NOVOA</t>
  </si>
  <si>
    <t>TR-129/19</t>
  </si>
  <si>
    <t>SALVADOR GARCIA HERNANDEZ</t>
  </si>
  <si>
    <t>TR-130/19</t>
  </si>
  <si>
    <t>OCTAVIO NEGRETE HERRERA</t>
  </si>
  <si>
    <t>TR-133/19</t>
  </si>
  <si>
    <t>CECILIA OCHOA GUTIERREZ</t>
  </si>
  <si>
    <t>ALBERTO CARDENAS JIMENEZ SN</t>
  </si>
  <si>
    <t>TR-134/19</t>
  </si>
  <si>
    <t>ADRIAN MORENO DIAZ</t>
  </si>
  <si>
    <t>LOCALES COMERCIALES</t>
  </si>
  <si>
    <t>TR-136/19</t>
  </si>
  <si>
    <t>JOSE RAFAEL VERGARA FUENTES</t>
  </si>
  <si>
    <t>TR-135/19</t>
  </si>
  <si>
    <t>MARIA TERESA HERNANDEZ H.</t>
  </si>
  <si>
    <t>ALDAMA # 326 COL. AZALEAS</t>
  </si>
  <si>
    <t>JOSE MARIA MORELOS # 47</t>
  </si>
  <si>
    <t>COLON # 532</t>
  </si>
  <si>
    <t>DARIO VARGAS # 149</t>
  </si>
  <si>
    <t>LA PAZ # 59</t>
  </si>
  <si>
    <t>JOSE SILVERIO NUÑEZ # 29A</t>
  </si>
  <si>
    <t>ALBERTO CARDENAS JIMENEZ # 844</t>
  </si>
  <si>
    <t>LIBORIO MONTES # 47</t>
  </si>
  <si>
    <t>FEDERICO DEL TORO # 460</t>
  </si>
  <si>
    <t>CARRO # 26</t>
  </si>
  <si>
    <t>VENUSTIANO CARRANZA # 349</t>
  </si>
  <si>
    <t>30  DE NOVIEMBRE  DEL 2019</t>
  </si>
  <si>
    <t>01/11/2019 AL 30/11/2019</t>
  </si>
  <si>
    <t>TR-137/19</t>
  </si>
  <si>
    <t>JUAN CARLOS GOMEZ</t>
  </si>
  <si>
    <t>TR-138/19</t>
  </si>
  <si>
    <t>CESAR MANUEL TORRES VACA</t>
  </si>
  <si>
    <t xml:space="preserve">LOCALES COMERCIALES </t>
  </si>
  <si>
    <t>TR-139/19</t>
  </si>
  <si>
    <t>RAFEL MARTINEZ FLORES</t>
  </si>
  <si>
    <t>JOSE MARIA GONZALEZ DE HERMOSILLO</t>
  </si>
  <si>
    <t>TR-141/19</t>
  </si>
  <si>
    <t>MARIA GUADALUPE NAVARRO RAMIREZ</t>
  </si>
  <si>
    <t>TR-144/19</t>
  </si>
  <si>
    <t>GERMAN RENTERIA ZAMUDIO</t>
  </si>
  <si>
    <t>DEPTOS Y LOCAL COMERCIAL</t>
  </si>
  <si>
    <t>TR-145/19</t>
  </si>
  <si>
    <t>CLEANING BRANDS DE MEXICO SA DE CV</t>
  </si>
  <si>
    <t>NAVE INDUSTRIAL Y OFICINAS</t>
  </si>
  <si>
    <t>PARQUE INDUTRIAL</t>
  </si>
  <si>
    <t>TR-146/19</t>
  </si>
  <si>
    <t xml:space="preserve">EDUARDO MAXIMILIANO </t>
  </si>
  <si>
    <t>TERRAZA FAMILIAR</t>
  </si>
  <si>
    <t>TR-148/19</t>
  </si>
  <si>
    <t>FEDERICO GUZMAN ELIAS</t>
  </si>
  <si>
    <t>GIMNASIO</t>
  </si>
  <si>
    <t>TR-149/19</t>
  </si>
  <si>
    <t>LAURA CISNEROS OCHOA</t>
  </si>
  <si>
    <t>DPTO. EN PLATA ALTA</t>
  </si>
  <si>
    <t>JOSE A. QINTANAR # 315</t>
  </si>
  <si>
    <t>FEDERICO DEL TORO # 237</t>
  </si>
  <si>
    <t>LIBORIO MONTES # 151</t>
  </si>
  <si>
    <t>ZARAGOZA # 10</t>
  </si>
  <si>
    <t>CHAMIZAL#  295</t>
  </si>
  <si>
    <t>CARLOS VILLA SEÑOR  # 10</t>
  </si>
  <si>
    <t>JESUS DE ROJAS # 610</t>
  </si>
  <si>
    <t>No. DE REGISTROS 10</t>
  </si>
  <si>
    <t>31 DE DICIEMBRE  DEL 2019</t>
  </si>
  <si>
    <t>01/12/2019 AL 31/12/2019</t>
  </si>
  <si>
    <t>TR-142/19</t>
  </si>
  <si>
    <t>IGNACIO NOVOA BARRAGAN</t>
  </si>
  <si>
    <t>MARIANO ABASOLO S/N</t>
  </si>
  <si>
    <t>TR-150/19</t>
  </si>
  <si>
    <t>BERTA RUTH VELAZQUEZ V</t>
  </si>
  <si>
    <t>REMODELACION CAJEROS</t>
  </si>
  <si>
    <t>COLON #70</t>
  </si>
  <si>
    <t>TR-152/19</t>
  </si>
  <si>
    <t>SOFIA DEL TORO CAMACHO</t>
  </si>
  <si>
    <t>LOCAL COMERCIAL Y DE SERVICIOS</t>
  </si>
  <si>
    <t>FEDERICO DELTORO #281</t>
  </si>
  <si>
    <t>TR-151/19</t>
  </si>
  <si>
    <t>SUBDIVISION EN REGIMEN DE CONDOMINIO</t>
  </si>
  <si>
    <t>GRAL. IGNACIO RAYON #20</t>
  </si>
  <si>
    <t>TR-153/19</t>
  </si>
  <si>
    <t>PEDRO DIAZ ROMERO</t>
  </si>
  <si>
    <t>CARLOS VILLA SEÑOR #76</t>
  </si>
  <si>
    <t>TR-154/19</t>
  </si>
  <si>
    <t>MARGARITA PIZANO CARMONA</t>
  </si>
  <si>
    <t>AV. JOSE MARIA GONZALEZ S/*N</t>
  </si>
  <si>
    <t>TR-157/19</t>
  </si>
  <si>
    <t>ANGELA URIBE SEDANO</t>
  </si>
  <si>
    <t>TR-156/19</t>
  </si>
  <si>
    <t>TR-158/19</t>
  </si>
  <si>
    <t>MIGUEL MORALES TORRES # 699</t>
  </si>
  <si>
    <t>MIGUEL MORALES TORRES #699</t>
  </si>
  <si>
    <t>No. DE REGISTROS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</si>
</sst>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28"/>
      <color theme="1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44" fontId="5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44" fontId="5" fillId="3" borderId="2" xfId="1" applyFont="1" applyFill="1" applyBorder="1" applyAlignment="1">
      <alignment horizontal="center" vertical="center"/>
    </xf>
    <xf numFmtId="44" fontId="5" fillId="3" borderId="3" xfId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14" fontId="5" fillId="0" borderId="4" xfId="0" applyNumberFormat="1" applyFont="1" applyBorder="1" applyAlignment="1">
      <alignment horizontal="center" vertical="center"/>
    </xf>
    <xf numFmtId="44" fontId="5" fillId="0" borderId="4" xfId="1" applyFont="1" applyBorder="1" applyAlignment="1">
      <alignment horizontal="center" vertical="center"/>
    </xf>
    <xf numFmtId="0" fontId="5" fillId="0" borderId="0" xfId="0" applyFont="1"/>
    <xf numFmtId="0" fontId="3" fillId="0" borderId="0" xfId="0" applyFont="1"/>
    <xf numFmtId="0" fontId="5" fillId="0" borderId="0" xfId="0" applyFont="1" applyAlignment="1">
      <alignment horizontal="left" vertical="center" wrapText="1"/>
    </xf>
    <xf numFmtId="44" fontId="8" fillId="2" borderId="8" xfId="1" applyFont="1" applyFill="1" applyBorder="1" applyAlignment="1">
      <alignment horizontal="center" vertical="center" wrapText="1"/>
    </xf>
    <xf numFmtId="44" fontId="0" fillId="0" borderId="0" xfId="0" applyNumberFormat="1"/>
    <xf numFmtId="0" fontId="5" fillId="3" borderId="10" xfId="0" applyFont="1" applyFill="1" applyBorder="1" applyAlignment="1">
      <alignment horizontal="center" vertical="center"/>
    </xf>
    <xf numFmtId="44" fontId="5" fillId="3" borderId="11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/>
    </xf>
    <xf numFmtId="0" fontId="0" fillId="0" borderId="0" xfId="0" applyFill="1" applyBorder="1"/>
    <xf numFmtId="44" fontId="8" fillId="0" borderId="0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14" fontId="5" fillId="0" borderId="0" xfId="0" applyNumberFormat="1" applyFont="1" applyBorder="1" applyAlignment="1">
      <alignment horizontal="center" vertical="center"/>
    </xf>
    <xf numFmtId="44" fontId="5" fillId="0" borderId="0" xfId="1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3" fillId="0" borderId="4" xfId="0" applyFont="1" applyBorder="1"/>
    <xf numFmtId="0" fontId="6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14" fontId="7" fillId="0" borderId="6" xfId="0" applyNumberFormat="1" applyFont="1" applyBorder="1" applyAlignment="1">
      <alignment horizontal="right" vertical="center" wrapText="1"/>
    </xf>
    <xf numFmtId="14" fontId="7" fillId="0" borderId="7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1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4" fontId="7" fillId="0" borderId="0" xfId="0" applyNumberFormat="1" applyFont="1" applyFill="1" applyBorder="1" applyAlignment="1">
      <alignment horizontal="right" vertical="center" wrapText="1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/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14" fontId="5" fillId="0" borderId="4" xfId="0" applyNumberFormat="1" applyFon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14" fontId="0" fillId="0" borderId="4" xfId="0" applyNumberForma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 wrapText="1"/>
    </xf>
    <xf numFmtId="14" fontId="5" fillId="0" borderId="13" xfId="0" applyNumberFormat="1" applyFont="1" applyBorder="1" applyAlignment="1">
      <alignment horizontal="center" vertical="center"/>
    </xf>
    <xf numFmtId="44" fontId="5" fillId="0" borderId="13" xfId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5" fillId="0" borderId="16" xfId="0" applyFont="1" applyBorder="1" applyAlignment="1">
      <alignment horizontal="center" vertical="center" wrapText="1"/>
    </xf>
    <xf numFmtId="14" fontId="5" fillId="0" borderId="14" xfId="0" applyNumberFormat="1" applyFont="1" applyBorder="1" applyAlignment="1">
      <alignment horizontal="center" vertical="center"/>
    </xf>
    <xf numFmtId="14" fontId="5" fillId="0" borderId="15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14" fontId="5" fillId="0" borderId="16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44" fontId="5" fillId="0" borderId="16" xfId="1" applyFont="1" applyBorder="1" applyAlignment="1">
      <alignment horizontal="center" vertical="center"/>
    </xf>
    <xf numFmtId="44" fontId="5" fillId="0" borderId="16" xfId="1" applyFont="1" applyFill="1" applyBorder="1" applyAlignment="1">
      <alignment horizontal="center" vertical="center"/>
    </xf>
    <xf numFmtId="44" fontId="5" fillId="0" borderId="4" xfId="1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5" fillId="0" borderId="17" xfId="0" applyFont="1" applyBorder="1" applyAlignment="1">
      <alignment horizontal="center" vertical="center"/>
    </xf>
    <xf numFmtId="44" fontId="5" fillId="0" borderId="17" xfId="1" applyFont="1" applyFill="1" applyBorder="1" applyAlignment="1">
      <alignment horizontal="center" vertical="center"/>
    </xf>
    <xf numFmtId="14" fontId="5" fillId="0" borderId="13" xfId="1" applyNumberFormat="1" applyFont="1" applyFill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168542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89976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78703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6120" y="368081"/>
          <a:ext cx="1535472" cy="81280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168542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1BFC1942-00D5-47BC-A873-B6FAB10E63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99501" y="103909"/>
          <a:ext cx="1518349" cy="1436233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78703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C2756DF5-7786-4547-9469-95C6A1BEC4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4695" y="368081"/>
          <a:ext cx="1611672" cy="89172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168542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C2784A20-EAD1-45E5-8D42-8ED279C7DCF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99501" y="103909"/>
          <a:ext cx="1518349" cy="1436233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78703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74F4F432-B896-4035-9C44-C639913683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4695" y="368081"/>
          <a:ext cx="1611672" cy="89172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168542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2BF3941A-07A7-43F2-A6FD-A7FA4D71F8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99501" y="103909"/>
          <a:ext cx="1518349" cy="1436233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78703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F291857F-DACC-4F7C-9C36-D53EDD5D7A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4695" y="368081"/>
          <a:ext cx="1611672" cy="8917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168542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89976" y="103909"/>
          <a:ext cx="1518349" cy="1398133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78703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6120" y="368081"/>
          <a:ext cx="1611672" cy="8536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168542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89976" y="103909"/>
          <a:ext cx="1518349" cy="1398133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78703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6120" y="368081"/>
          <a:ext cx="1611672" cy="853622"/>
        </a:xfrm>
        <a:prstGeom prst="rect">
          <a:avLst/>
        </a:prstGeom>
      </xdr:spPr>
    </xdr:pic>
    <xdr:clientData/>
  </xdr:twoCellAnchor>
  <xdr:twoCellAnchor editAs="oneCell">
    <xdr:from>
      <xdr:col>2</xdr:col>
      <xdr:colOff>18401</xdr:colOff>
      <xdr:row>36</xdr:row>
      <xdr:rowOff>103909</xdr:rowOff>
    </xdr:from>
    <xdr:to>
      <xdr:col>2</xdr:col>
      <xdr:colOff>1536750</xdr:colOff>
      <xdr:row>43</xdr:row>
      <xdr:rowOff>168542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89976" y="103909"/>
          <a:ext cx="1518349" cy="1436233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37</xdr:row>
      <xdr:rowOff>177581</xdr:rowOff>
    </xdr:from>
    <xdr:to>
      <xdr:col>7</xdr:col>
      <xdr:colOff>415642</xdr:colOff>
      <xdr:row>42</xdr:row>
      <xdr:rowOff>78703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6120" y="368081"/>
          <a:ext cx="1611672" cy="8917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0</xdr:rowOff>
    </xdr:from>
    <xdr:to>
      <xdr:col>2</xdr:col>
      <xdr:colOff>1536750</xdr:colOff>
      <xdr:row>7</xdr:row>
      <xdr:rowOff>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202222" y="0"/>
          <a:ext cx="1518349" cy="1374321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0</xdr:row>
      <xdr:rowOff>0</xdr:rowOff>
    </xdr:from>
    <xdr:to>
      <xdr:col>7</xdr:col>
      <xdr:colOff>415642</xdr:colOff>
      <xdr:row>4</xdr:row>
      <xdr:rowOff>132443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6120" y="368081"/>
          <a:ext cx="1611672" cy="89172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0</xdr:row>
      <xdr:rowOff>177581</xdr:rowOff>
    </xdr:from>
    <xdr:to>
      <xdr:col>7</xdr:col>
      <xdr:colOff>415642</xdr:colOff>
      <xdr:row>5</xdr:row>
      <xdr:rowOff>78703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6120" y="9254906"/>
          <a:ext cx="1611672" cy="89172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168542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89976" y="103909"/>
          <a:ext cx="1518349" cy="1436233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78703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6120" y="368081"/>
          <a:ext cx="1611672" cy="8917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168542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89976" y="103909"/>
          <a:ext cx="1518349" cy="1436233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78703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6120" y="368081"/>
          <a:ext cx="1611672" cy="89172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168542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905D0605-24B9-4170-B115-247FB6302E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99501" y="103909"/>
          <a:ext cx="1518349" cy="1436233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78703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43E4C0C7-5FA2-42CF-A607-6A361F417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4695" y="368081"/>
          <a:ext cx="1611672" cy="8917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168542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145D9436-30FC-4225-A4EE-90336D6BCA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99501" y="103909"/>
          <a:ext cx="1518349" cy="1436233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78703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F1888945-A24E-46D4-A58D-AE0840808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4695" y="368081"/>
          <a:ext cx="1611672" cy="89172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168542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F737AD05-DB93-4B72-9468-4F673CBACE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99501" y="103909"/>
          <a:ext cx="1518349" cy="1436233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78703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918B6259-E4E3-4D4D-809A-F5B165F04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4695" y="368081"/>
          <a:ext cx="1611672" cy="8917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I37"/>
  <sheetViews>
    <sheetView view="pageLayout" zoomScale="70" zoomScaleNormal="85" zoomScaleSheetLayoutView="100" zoomScalePageLayoutView="70" workbookViewId="0">
      <selection activeCell="D33" sqref="D33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19" customWidth="1"/>
    <col min="4" max="4" width="45.7109375" style="19" customWidth="1"/>
    <col min="5" max="5" width="55.85546875" style="19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1" spans="1:9" x14ac:dyDescent="0.25">
      <c r="A1" s="24"/>
      <c r="B1" s="24"/>
    </row>
    <row r="2" spans="1:9" x14ac:dyDescent="0.25">
      <c r="A2" s="24"/>
      <c r="B2" s="24"/>
    </row>
    <row r="3" spans="1:9" x14ac:dyDescent="0.25">
      <c r="A3" s="24"/>
      <c r="B3" s="24"/>
    </row>
    <row r="4" spans="1:9" x14ac:dyDescent="0.25">
      <c r="A4" s="24"/>
      <c r="B4" s="24"/>
      <c r="C4" s="42" t="s">
        <v>206</v>
      </c>
      <c r="D4" s="42"/>
      <c r="E4" s="42"/>
      <c r="F4" s="42"/>
      <c r="G4" s="42"/>
    </row>
    <row r="5" spans="1:9" x14ac:dyDescent="0.25">
      <c r="A5" s="24"/>
      <c r="B5" s="24"/>
      <c r="C5" s="42"/>
      <c r="D5" s="42"/>
      <c r="E5" s="42"/>
      <c r="F5" s="42"/>
      <c r="G5" s="42"/>
    </row>
    <row r="6" spans="1:9" x14ac:dyDescent="0.25">
      <c r="A6" s="24"/>
      <c r="B6" s="24"/>
    </row>
    <row r="7" spans="1:9" x14ac:dyDescent="0.25">
      <c r="A7" s="24"/>
      <c r="B7" s="24"/>
    </row>
    <row r="8" spans="1:9" x14ac:dyDescent="0.25">
      <c r="A8" s="24"/>
      <c r="B8" s="24"/>
    </row>
    <row r="9" spans="1:9" ht="21" customHeight="1" x14ac:dyDescent="0.25">
      <c r="A9" s="45" t="s">
        <v>0</v>
      </c>
      <c r="B9" s="45"/>
      <c r="C9" s="3" t="s">
        <v>199</v>
      </c>
      <c r="D9" s="46" t="s">
        <v>15</v>
      </c>
      <c r="E9" s="46"/>
      <c r="F9" s="2" t="s">
        <v>1</v>
      </c>
      <c r="G9" s="47" t="s">
        <v>200</v>
      </c>
      <c r="H9" s="48"/>
      <c r="I9" s="48"/>
    </row>
    <row r="10" spans="1:9" ht="15.75" customHeight="1" x14ac:dyDescent="0.25">
      <c r="A10" s="45" t="s">
        <v>2</v>
      </c>
      <c r="B10" s="45"/>
      <c r="C10" s="3" t="s">
        <v>14</v>
      </c>
      <c r="D10" s="46"/>
      <c r="E10" s="46"/>
    </row>
    <row r="11" spans="1:9" ht="15.75" thickBot="1" x14ac:dyDescent="0.3">
      <c r="C11" s="49" t="s">
        <v>3</v>
      </c>
      <c r="D11" s="49"/>
      <c r="E11" s="7"/>
      <c r="F11" s="49" t="s">
        <v>4</v>
      </c>
      <c r="G11" s="49"/>
    </row>
    <row r="12" spans="1:9" ht="15.75" thickBot="1" x14ac:dyDescent="0.3">
      <c r="A12" s="8" t="s">
        <v>5</v>
      </c>
      <c r="B12" s="9" t="s">
        <v>6</v>
      </c>
      <c r="C12" s="9" t="s">
        <v>7</v>
      </c>
      <c r="D12" s="9" t="s">
        <v>8</v>
      </c>
      <c r="E12" s="9" t="s">
        <v>9</v>
      </c>
      <c r="F12" s="10" t="s">
        <v>10</v>
      </c>
      <c r="G12" s="9" t="s">
        <v>11</v>
      </c>
      <c r="H12" s="10" t="s">
        <v>12</v>
      </c>
      <c r="I12" s="11" t="s">
        <v>13</v>
      </c>
    </row>
    <row r="13" spans="1:9" s="17" customFormat="1" ht="25.5" customHeight="1" x14ac:dyDescent="0.2">
      <c r="A13" s="12">
        <v>1</v>
      </c>
      <c r="B13" s="12" t="s">
        <v>34</v>
      </c>
      <c r="C13" s="13" t="s">
        <v>35</v>
      </c>
      <c r="D13" s="14" t="s">
        <v>36</v>
      </c>
      <c r="E13" s="14" t="s">
        <v>37</v>
      </c>
      <c r="F13" s="15">
        <v>43462</v>
      </c>
      <c r="G13" s="15">
        <v>43475</v>
      </c>
      <c r="H13" s="12">
        <v>904901</v>
      </c>
      <c r="I13" s="16">
        <v>639</v>
      </c>
    </row>
    <row r="14" spans="1:9" s="18" customFormat="1" ht="25.5" customHeight="1" x14ac:dyDescent="0.2">
      <c r="A14" s="12">
        <v>2</v>
      </c>
      <c r="B14" s="12" t="s">
        <v>38</v>
      </c>
      <c r="C14" s="13" t="s">
        <v>39</v>
      </c>
      <c r="D14" s="14" t="s">
        <v>40</v>
      </c>
      <c r="E14" s="14" t="s">
        <v>41</v>
      </c>
      <c r="F14" s="15">
        <v>43474</v>
      </c>
      <c r="G14" s="15">
        <v>43482</v>
      </c>
      <c r="H14" s="12">
        <v>888816</v>
      </c>
      <c r="I14" s="16">
        <v>1517</v>
      </c>
    </row>
    <row r="15" spans="1:9" s="17" customFormat="1" ht="25.5" customHeight="1" x14ac:dyDescent="0.2">
      <c r="A15" s="12">
        <v>3</v>
      </c>
      <c r="B15" s="12" t="s">
        <v>42</v>
      </c>
      <c r="C15" s="13" t="s">
        <v>43</v>
      </c>
      <c r="D15" s="14" t="s">
        <v>44</v>
      </c>
      <c r="E15" s="14" t="s">
        <v>45</v>
      </c>
      <c r="F15" s="15">
        <v>43479</v>
      </c>
      <c r="G15" s="15">
        <v>43483</v>
      </c>
      <c r="H15" s="12">
        <v>833723</v>
      </c>
      <c r="I15" s="16">
        <v>336.48</v>
      </c>
    </row>
    <row r="16" spans="1:9" s="18" customFormat="1" ht="25.5" customHeight="1" x14ac:dyDescent="0.2">
      <c r="A16" s="12">
        <v>4</v>
      </c>
      <c r="B16" s="12" t="s">
        <v>46</v>
      </c>
      <c r="C16" s="13" t="s">
        <v>47</v>
      </c>
      <c r="D16" s="14" t="s">
        <v>48</v>
      </c>
      <c r="E16" s="14" t="s">
        <v>49</v>
      </c>
      <c r="F16" s="15">
        <v>43474</v>
      </c>
      <c r="G16" s="15">
        <v>43486</v>
      </c>
      <c r="H16" s="12">
        <v>906076</v>
      </c>
      <c r="I16" s="16">
        <v>581</v>
      </c>
    </row>
    <row r="17" spans="1:9" s="18" customFormat="1" ht="25.5" customHeight="1" x14ac:dyDescent="0.2">
      <c r="A17" s="12">
        <v>5</v>
      </c>
      <c r="B17" s="12" t="s">
        <v>50</v>
      </c>
      <c r="C17" s="13" t="s">
        <v>51</v>
      </c>
      <c r="D17" s="14" t="s">
        <v>31</v>
      </c>
      <c r="E17" s="14" t="s">
        <v>52</v>
      </c>
      <c r="F17" s="15">
        <v>43479</v>
      </c>
      <c r="G17" s="15">
        <v>43488</v>
      </c>
      <c r="H17" s="12">
        <v>900822</v>
      </c>
      <c r="I17" s="16">
        <v>581</v>
      </c>
    </row>
    <row r="18" spans="1:9" s="18" customFormat="1" ht="25.5" customHeight="1" x14ac:dyDescent="0.2">
      <c r="A18" s="12">
        <v>6</v>
      </c>
      <c r="B18" s="12" t="s">
        <v>53</v>
      </c>
      <c r="C18" s="13" t="s">
        <v>54</v>
      </c>
      <c r="D18" s="14" t="s">
        <v>55</v>
      </c>
      <c r="E18" s="14" t="s">
        <v>56</v>
      </c>
      <c r="F18" s="15">
        <v>43481</v>
      </c>
      <c r="G18" s="15">
        <v>43490</v>
      </c>
      <c r="H18" s="12">
        <v>905448</v>
      </c>
      <c r="I18" s="16">
        <v>1517</v>
      </c>
    </row>
    <row r="19" spans="1:9" s="18" customFormat="1" ht="25.5" customHeight="1" x14ac:dyDescent="0.2">
      <c r="A19" s="12">
        <v>7</v>
      </c>
      <c r="B19" s="12" t="s">
        <v>57</v>
      </c>
      <c r="C19" s="25" t="s">
        <v>58</v>
      </c>
      <c r="D19" s="14" t="s">
        <v>59</v>
      </c>
      <c r="E19" s="14" t="s">
        <v>60</v>
      </c>
      <c r="F19" s="15">
        <v>43481</v>
      </c>
      <c r="G19" s="15">
        <v>43490</v>
      </c>
      <c r="H19" s="12">
        <v>905419</v>
      </c>
      <c r="I19" s="16">
        <v>581</v>
      </c>
    </row>
    <row r="20" spans="1:9" s="18" customFormat="1" ht="25.5" customHeight="1" x14ac:dyDescent="0.2">
      <c r="A20" s="12">
        <v>8</v>
      </c>
      <c r="B20" s="12" t="s">
        <v>61</v>
      </c>
      <c r="C20" s="13" t="s">
        <v>62</v>
      </c>
      <c r="D20" s="14" t="s">
        <v>63</v>
      </c>
      <c r="E20" s="14" t="s">
        <v>25</v>
      </c>
      <c r="F20" s="15">
        <v>43480</v>
      </c>
      <c r="G20" s="15">
        <v>43483</v>
      </c>
      <c r="H20" s="12">
        <v>905485</v>
      </c>
      <c r="I20" s="16">
        <v>2796</v>
      </c>
    </row>
    <row r="21" spans="1:9" s="18" customFormat="1" ht="25.5" customHeight="1" x14ac:dyDescent="0.2">
      <c r="A21" s="12">
        <v>9</v>
      </c>
      <c r="B21" s="12" t="s">
        <v>64</v>
      </c>
      <c r="C21" s="26" t="s">
        <v>65</v>
      </c>
      <c r="D21" s="14" t="s">
        <v>66</v>
      </c>
      <c r="E21" s="14" t="s">
        <v>67</v>
      </c>
      <c r="F21" s="15">
        <v>43483</v>
      </c>
      <c r="G21" s="15">
        <v>43494</v>
      </c>
      <c r="H21" s="12">
        <v>905772</v>
      </c>
      <c r="I21" s="16">
        <v>1517</v>
      </c>
    </row>
    <row r="22" spans="1:9" s="18" customFormat="1" ht="16.350000000000001" customHeight="1" x14ac:dyDescent="0.2">
      <c r="A22" s="12">
        <v>10</v>
      </c>
      <c r="B22" s="12" t="s">
        <v>68</v>
      </c>
      <c r="C22" s="13" t="s">
        <v>69</v>
      </c>
      <c r="D22" s="14" t="s">
        <v>70</v>
      </c>
      <c r="E22" s="14" t="s">
        <v>71</v>
      </c>
      <c r="F22" s="15">
        <v>43479</v>
      </c>
      <c r="G22" s="15">
        <v>43488</v>
      </c>
      <c r="H22" s="12">
        <v>900822</v>
      </c>
      <c r="I22" s="16">
        <v>581</v>
      </c>
    </row>
    <row r="23" spans="1:9" s="17" customFormat="1" ht="20.45" customHeight="1" x14ac:dyDescent="0.2">
      <c r="A23" s="12">
        <v>11</v>
      </c>
      <c r="B23" s="12" t="s">
        <v>72</v>
      </c>
      <c r="C23" s="13" t="s">
        <v>73</v>
      </c>
      <c r="D23" s="14" t="s">
        <v>48</v>
      </c>
      <c r="E23" s="14" t="s">
        <v>74</v>
      </c>
      <c r="F23" s="15">
        <v>43481</v>
      </c>
      <c r="G23" s="15">
        <v>43125</v>
      </c>
      <c r="H23" s="12">
        <v>905384</v>
      </c>
      <c r="I23" s="16">
        <v>1517</v>
      </c>
    </row>
    <row r="24" spans="1:9" s="18" customFormat="1" ht="14.25" x14ac:dyDescent="0.2">
      <c r="A24" s="12">
        <v>12</v>
      </c>
      <c r="B24" s="12" t="s">
        <v>75</v>
      </c>
      <c r="C24" s="25" t="s">
        <v>76</v>
      </c>
      <c r="D24" s="14" t="s">
        <v>77</v>
      </c>
      <c r="E24" s="14" t="s">
        <v>78</v>
      </c>
      <c r="F24" s="15" t="s">
        <v>79</v>
      </c>
      <c r="G24" s="15">
        <v>43490</v>
      </c>
      <c r="H24" s="12">
        <v>905343</v>
      </c>
      <c r="I24" s="16">
        <v>3200</v>
      </c>
    </row>
    <row r="25" spans="1:9" s="17" customFormat="1" ht="12.75" x14ac:dyDescent="0.2">
      <c r="A25" s="12">
        <v>13</v>
      </c>
      <c r="B25" s="12" t="s">
        <v>80</v>
      </c>
    </row>
    <row r="26" spans="1:9" x14ac:dyDescent="0.25">
      <c r="A26" s="12">
        <v>14</v>
      </c>
      <c r="B26" s="12" t="s">
        <v>83</v>
      </c>
      <c r="C26" s="13" t="s">
        <v>81</v>
      </c>
      <c r="D26" s="14" t="s">
        <v>48</v>
      </c>
      <c r="E26" s="14" t="s">
        <v>82</v>
      </c>
      <c r="F26" s="15">
        <v>43480</v>
      </c>
      <c r="G26" s="15">
        <v>43483</v>
      </c>
      <c r="H26" s="12">
        <v>905485</v>
      </c>
      <c r="I26" s="16">
        <v>2796</v>
      </c>
    </row>
    <row r="27" spans="1:9" ht="25.5" x14ac:dyDescent="0.25">
      <c r="A27" s="12">
        <v>15</v>
      </c>
      <c r="B27" s="12" t="s">
        <v>84</v>
      </c>
      <c r="C27" s="25" t="s">
        <v>33</v>
      </c>
      <c r="D27" s="14" t="s">
        <v>77</v>
      </c>
      <c r="E27" s="14" t="s">
        <v>85</v>
      </c>
      <c r="F27" s="15">
        <v>43495</v>
      </c>
      <c r="G27" s="15">
        <v>43507</v>
      </c>
      <c r="H27" s="12"/>
      <c r="I27" s="16">
        <v>2146.65</v>
      </c>
    </row>
    <row r="28" spans="1:9" ht="24" customHeight="1" x14ac:dyDescent="0.25">
      <c r="A28" s="12">
        <v>16</v>
      </c>
      <c r="B28" s="12" t="s">
        <v>86</v>
      </c>
      <c r="C28" s="13" t="s">
        <v>87</v>
      </c>
      <c r="D28" s="14" t="s">
        <v>88</v>
      </c>
      <c r="E28" s="14" t="s">
        <v>89</v>
      </c>
      <c r="F28" s="15">
        <v>43495</v>
      </c>
      <c r="G28" s="15">
        <v>43507</v>
      </c>
      <c r="H28" s="12">
        <v>902150</v>
      </c>
      <c r="I28" s="16">
        <v>790</v>
      </c>
    </row>
    <row r="29" spans="1:9" x14ac:dyDescent="0.25">
      <c r="A29" s="12">
        <v>17</v>
      </c>
      <c r="B29" s="12" t="s">
        <v>90</v>
      </c>
      <c r="C29" s="26" t="s">
        <v>91</v>
      </c>
      <c r="D29" s="14" t="s">
        <v>92</v>
      </c>
      <c r="E29" s="14" t="s">
        <v>93</v>
      </c>
      <c r="F29" s="15">
        <v>43507</v>
      </c>
      <c r="G29" s="15">
        <v>43494</v>
      </c>
      <c r="H29" s="12">
        <v>902346</v>
      </c>
      <c r="I29" s="16">
        <v>1064</v>
      </c>
    </row>
    <row r="30" spans="1:9" x14ac:dyDescent="0.25">
      <c r="A30"/>
      <c r="B30"/>
      <c r="C30"/>
      <c r="D30"/>
      <c r="E30"/>
      <c r="F30"/>
      <c r="G30"/>
      <c r="H30"/>
      <c r="I30"/>
    </row>
    <row r="31" spans="1:9" x14ac:dyDescent="0.25">
      <c r="A31"/>
      <c r="B31"/>
      <c r="C31"/>
      <c r="D31"/>
      <c r="E31"/>
      <c r="F31"/>
      <c r="G31"/>
      <c r="H31"/>
      <c r="I31"/>
    </row>
    <row r="32" spans="1:9" ht="15.75" thickBot="1" x14ac:dyDescent="0.3">
      <c r="B32"/>
      <c r="C32"/>
      <c r="D32"/>
      <c r="E32"/>
      <c r="F32"/>
      <c r="G32"/>
      <c r="H32"/>
      <c r="I32"/>
    </row>
    <row r="33" spans="2:9" ht="18" thickBot="1" x14ac:dyDescent="0.3">
      <c r="B33" s="40" t="s">
        <v>26</v>
      </c>
      <c r="C33" s="40"/>
      <c r="G33" s="43" t="s">
        <v>20</v>
      </c>
      <c r="H33" s="44"/>
      <c r="I33" s="20">
        <f>SUM(I13:I29)</f>
        <v>22160.13</v>
      </c>
    </row>
    <row r="34" spans="2:9" x14ac:dyDescent="0.25">
      <c r="B34"/>
      <c r="C34"/>
      <c r="D34"/>
      <c r="E34"/>
      <c r="F34"/>
      <c r="G34"/>
      <c r="H34"/>
      <c r="I34" s="21"/>
    </row>
    <row r="35" spans="2:9" x14ac:dyDescent="0.25">
      <c r="B35"/>
      <c r="C35"/>
      <c r="D35"/>
      <c r="E35"/>
      <c r="F35"/>
      <c r="G35"/>
      <c r="H35"/>
      <c r="I35" s="21"/>
    </row>
    <row r="36" spans="2:9" ht="17.25" x14ac:dyDescent="0.25">
      <c r="B36" s="40">
        <v>17</v>
      </c>
      <c r="C36" s="40"/>
      <c r="D36"/>
      <c r="E36"/>
      <c r="F36"/>
      <c r="G36"/>
      <c r="H36"/>
      <c r="I36"/>
    </row>
    <row r="37" spans="2:9" x14ac:dyDescent="0.25">
      <c r="B37" s="41" t="s">
        <v>22</v>
      </c>
      <c r="C37" s="41"/>
      <c r="D37"/>
      <c r="E37"/>
      <c r="F37"/>
      <c r="G37"/>
      <c r="H37"/>
      <c r="I37"/>
    </row>
  </sheetData>
  <mergeCells count="11">
    <mergeCell ref="B36:C36"/>
    <mergeCell ref="B37:C37"/>
    <mergeCell ref="B33:C33"/>
    <mergeCell ref="C4:G5"/>
    <mergeCell ref="G33:H33"/>
    <mergeCell ref="A9:B9"/>
    <mergeCell ref="D9:E10"/>
    <mergeCell ref="G9:I9"/>
    <mergeCell ref="A10:B10"/>
    <mergeCell ref="C11:D11"/>
    <mergeCell ref="F11:G11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2134A-F5DB-47D2-AC11-B44BAA19C192}">
  <sheetPr>
    <tabColor theme="3" tint="0.39997558519241921"/>
    <pageSetUpPr fitToPage="1"/>
  </sheetPr>
  <dimension ref="A4:I32"/>
  <sheetViews>
    <sheetView view="pageLayout" topLeftCell="A19" zoomScale="70" zoomScaleNormal="85" zoomScaleSheetLayoutView="100" zoomScalePageLayoutView="70" workbookViewId="0">
      <selection activeCell="I30" sqref="I30"/>
    </sheetView>
  </sheetViews>
  <sheetFormatPr baseColWidth="10" defaultRowHeight="15" x14ac:dyDescent="0.25"/>
  <cols>
    <col min="1" max="1" width="5.7109375" style="24" customWidth="1"/>
    <col min="2" max="2" width="10.7109375" style="24" customWidth="1"/>
    <col min="3" max="3" width="40.7109375" style="19" customWidth="1"/>
    <col min="4" max="4" width="45.7109375" style="19" customWidth="1"/>
    <col min="5" max="5" width="55.85546875" style="19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42" t="s">
        <v>206</v>
      </c>
      <c r="D4" s="42"/>
      <c r="E4" s="42"/>
      <c r="F4" s="42"/>
      <c r="G4" s="42"/>
    </row>
    <row r="5" spans="1:9" x14ac:dyDescent="0.25">
      <c r="C5" s="42"/>
      <c r="D5" s="42"/>
      <c r="E5" s="42"/>
      <c r="F5" s="42"/>
      <c r="G5" s="42"/>
    </row>
    <row r="6" spans="1:9" ht="18" customHeight="1" x14ac:dyDescent="0.25"/>
    <row r="9" spans="1:9" ht="21" customHeight="1" x14ac:dyDescent="0.25">
      <c r="A9" s="45" t="s">
        <v>0</v>
      </c>
      <c r="B9" s="45"/>
      <c r="C9" s="1" t="s">
        <v>411</v>
      </c>
      <c r="D9" s="46" t="s">
        <v>15</v>
      </c>
      <c r="E9" s="46"/>
      <c r="F9" s="2" t="s">
        <v>1</v>
      </c>
      <c r="G9" s="47" t="s">
        <v>410</v>
      </c>
      <c r="H9" s="48"/>
      <c r="I9" s="48"/>
    </row>
    <row r="10" spans="1:9" ht="15.75" customHeight="1" x14ac:dyDescent="0.25">
      <c r="A10" s="45" t="s">
        <v>2</v>
      </c>
      <c r="B10" s="45"/>
      <c r="C10" s="3" t="s">
        <v>14</v>
      </c>
      <c r="D10" s="46"/>
      <c r="E10" s="46"/>
    </row>
    <row r="11" spans="1:9" ht="15.75" thickBot="1" x14ac:dyDescent="0.3">
      <c r="C11" s="49" t="s">
        <v>3</v>
      </c>
      <c r="D11" s="49"/>
      <c r="E11" s="31"/>
      <c r="F11" s="49" t="s">
        <v>4</v>
      </c>
      <c r="G11" s="49"/>
    </row>
    <row r="12" spans="1:9" ht="15.75" thickBot="1" x14ac:dyDescent="0.3">
      <c r="A12" s="8" t="s">
        <v>5</v>
      </c>
      <c r="B12" s="9" t="s">
        <v>6</v>
      </c>
      <c r="C12" s="9" t="s">
        <v>7</v>
      </c>
      <c r="D12" s="9" t="s">
        <v>8</v>
      </c>
      <c r="E12" s="9" t="s">
        <v>9</v>
      </c>
      <c r="F12" s="10" t="s">
        <v>10</v>
      </c>
      <c r="G12" s="9" t="s">
        <v>11</v>
      </c>
      <c r="H12" s="10" t="s">
        <v>12</v>
      </c>
      <c r="I12" s="11" t="s">
        <v>13</v>
      </c>
    </row>
    <row r="13" spans="1:9" s="17" customFormat="1" ht="25.5" customHeight="1" x14ac:dyDescent="0.2">
      <c r="A13" s="12">
        <v>1</v>
      </c>
      <c r="B13" s="13" t="s">
        <v>412</v>
      </c>
      <c r="C13" s="13" t="s">
        <v>413</v>
      </c>
      <c r="D13" s="53" t="s">
        <v>414</v>
      </c>
      <c r="E13" s="14" t="s">
        <v>441</v>
      </c>
      <c r="F13" s="75">
        <v>43740</v>
      </c>
      <c r="G13" s="15">
        <v>43748</v>
      </c>
      <c r="H13" s="12">
        <v>933050</v>
      </c>
      <c r="I13" s="16">
        <v>790</v>
      </c>
    </row>
    <row r="14" spans="1:9" s="18" customFormat="1" ht="25.5" customHeight="1" x14ac:dyDescent="0.2">
      <c r="A14" s="12">
        <v>2</v>
      </c>
      <c r="B14" s="13" t="s">
        <v>415</v>
      </c>
      <c r="C14" s="14" t="s">
        <v>416</v>
      </c>
      <c r="D14" s="53" t="s">
        <v>289</v>
      </c>
      <c r="E14" s="14" t="s">
        <v>417</v>
      </c>
      <c r="F14" s="75">
        <v>43739</v>
      </c>
      <c r="G14" s="15">
        <v>43747</v>
      </c>
      <c r="H14" s="12">
        <v>932995</v>
      </c>
      <c r="I14" s="16">
        <v>1669.09</v>
      </c>
    </row>
    <row r="15" spans="1:9" s="18" customFormat="1" ht="25.5" customHeight="1" x14ac:dyDescent="0.2">
      <c r="A15" s="12">
        <v>3</v>
      </c>
      <c r="B15" s="13" t="s">
        <v>418</v>
      </c>
      <c r="C15" s="13" t="s">
        <v>419</v>
      </c>
      <c r="D15" s="53" t="s">
        <v>289</v>
      </c>
      <c r="E15" s="14" t="s">
        <v>442</v>
      </c>
      <c r="F15" s="75">
        <v>43742</v>
      </c>
      <c r="G15" s="15">
        <v>43752</v>
      </c>
      <c r="H15" s="12">
        <v>933159</v>
      </c>
      <c r="I15" s="16">
        <v>1064</v>
      </c>
    </row>
    <row r="16" spans="1:9" s="18" customFormat="1" ht="25.5" customHeight="1" x14ac:dyDescent="0.2">
      <c r="A16" s="12">
        <v>4</v>
      </c>
      <c r="B16" s="13" t="s">
        <v>420</v>
      </c>
      <c r="C16" s="13" t="s">
        <v>421</v>
      </c>
      <c r="D16" s="53" t="s">
        <v>289</v>
      </c>
      <c r="E16" s="14" t="s">
        <v>443</v>
      </c>
      <c r="F16" s="75">
        <v>43752</v>
      </c>
      <c r="G16" s="15">
        <v>43769</v>
      </c>
      <c r="H16" s="12">
        <v>934670</v>
      </c>
      <c r="I16" s="16">
        <v>1064</v>
      </c>
    </row>
    <row r="17" spans="1:9" s="18" customFormat="1" ht="25.5" customHeight="1" x14ac:dyDescent="0.2">
      <c r="A17" s="12">
        <v>5</v>
      </c>
      <c r="B17" s="13"/>
      <c r="C17" s="13" t="s">
        <v>422</v>
      </c>
      <c r="D17" s="53" t="s">
        <v>289</v>
      </c>
      <c r="E17" s="13" t="s">
        <v>444</v>
      </c>
      <c r="F17" s="75">
        <v>43753</v>
      </c>
      <c r="G17" s="15">
        <v>43766</v>
      </c>
      <c r="H17" s="12">
        <v>935055</v>
      </c>
      <c r="I17" s="16">
        <v>790</v>
      </c>
    </row>
    <row r="18" spans="1:9" s="18" customFormat="1" ht="25.5" customHeight="1" x14ac:dyDescent="0.2">
      <c r="A18" s="12">
        <v>6</v>
      </c>
      <c r="B18" s="64" t="s">
        <v>423</v>
      </c>
      <c r="C18" s="64" t="s">
        <v>424</v>
      </c>
      <c r="D18" s="68" t="s">
        <v>397</v>
      </c>
      <c r="E18" s="65" t="s">
        <v>445</v>
      </c>
      <c r="F18" s="76">
        <v>43755</v>
      </c>
      <c r="G18" s="66">
        <v>43768</v>
      </c>
      <c r="H18" s="63">
        <v>935431</v>
      </c>
      <c r="I18" s="67">
        <v>1669</v>
      </c>
    </row>
    <row r="19" spans="1:9" s="18" customFormat="1" ht="25.5" customHeight="1" x14ac:dyDescent="0.2">
      <c r="A19" s="12">
        <v>7</v>
      </c>
      <c r="B19" s="64" t="s">
        <v>425</v>
      </c>
      <c r="C19" s="64" t="s">
        <v>426</v>
      </c>
      <c r="D19" s="53" t="s">
        <v>289</v>
      </c>
      <c r="E19" s="65" t="s">
        <v>446</v>
      </c>
      <c r="F19" s="76">
        <v>43760</v>
      </c>
      <c r="G19" s="66">
        <v>43773</v>
      </c>
      <c r="H19" s="63">
        <v>935253</v>
      </c>
      <c r="I19" s="67">
        <v>1669</v>
      </c>
    </row>
    <row r="20" spans="1:9" s="17" customFormat="1" ht="25.5" customHeight="1" x14ac:dyDescent="0.2">
      <c r="A20" s="12">
        <v>8</v>
      </c>
      <c r="B20" s="13" t="s">
        <v>427</v>
      </c>
      <c r="C20" s="13" t="s">
        <v>428</v>
      </c>
      <c r="D20" s="53" t="s">
        <v>289</v>
      </c>
      <c r="E20" s="14" t="s">
        <v>447</v>
      </c>
      <c r="F20" s="75">
        <v>43759</v>
      </c>
      <c r="G20" s="15">
        <v>43773</v>
      </c>
      <c r="H20" s="12">
        <v>935534</v>
      </c>
      <c r="I20" s="16">
        <v>1869</v>
      </c>
    </row>
    <row r="21" spans="1:9" s="17" customFormat="1" ht="25.5" customHeight="1" x14ac:dyDescent="0.2">
      <c r="A21" s="12">
        <v>9</v>
      </c>
      <c r="B21" s="69" t="s">
        <v>429</v>
      </c>
      <c r="C21" s="69" t="s">
        <v>430</v>
      </c>
      <c r="D21" s="53" t="s">
        <v>289</v>
      </c>
      <c r="E21" s="70" t="s">
        <v>448</v>
      </c>
      <c r="F21" s="77">
        <v>43759</v>
      </c>
      <c r="G21" s="78">
        <v>43783</v>
      </c>
      <c r="H21" s="79">
        <v>936738</v>
      </c>
      <c r="I21" s="80">
        <v>2370</v>
      </c>
    </row>
    <row r="22" spans="1:9" s="17" customFormat="1" ht="25.5" customHeight="1" x14ac:dyDescent="0.2">
      <c r="A22" s="12">
        <v>10</v>
      </c>
      <c r="B22" s="69" t="s">
        <v>431</v>
      </c>
      <c r="C22" s="69" t="s">
        <v>432</v>
      </c>
      <c r="D22" s="74" t="s">
        <v>17</v>
      </c>
      <c r="E22" s="70" t="s">
        <v>433</v>
      </c>
      <c r="F22" s="77">
        <v>43759</v>
      </c>
      <c r="G22" s="15">
        <v>43773</v>
      </c>
      <c r="H22" s="79">
        <v>935522</v>
      </c>
      <c r="I22" s="80">
        <v>2678.4</v>
      </c>
    </row>
    <row r="23" spans="1:9" s="17" customFormat="1" ht="25.5" customHeight="1" x14ac:dyDescent="0.2">
      <c r="A23" s="12">
        <v>11</v>
      </c>
      <c r="B23" s="69" t="s">
        <v>434</v>
      </c>
      <c r="C23" s="69" t="s">
        <v>435</v>
      </c>
      <c r="D23" s="74" t="s">
        <v>436</v>
      </c>
      <c r="E23" s="70" t="s">
        <v>449</v>
      </c>
      <c r="F23" s="77">
        <v>43769</v>
      </c>
      <c r="G23" s="78">
        <v>43780</v>
      </c>
      <c r="H23" s="79">
        <v>9364446</v>
      </c>
      <c r="I23" s="81">
        <v>1669</v>
      </c>
    </row>
    <row r="24" spans="1:9" s="17" customFormat="1" ht="25.5" customHeight="1" x14ac:dyDescent="0.2">
      <c r="A24" s="60">
        <v>12</v>
      </c>
      <c r="B24" s="13" t="s">
        <v>437</v>
      </c>
      <c r="C24" s="13" t="s">
        <v>438</v>
      </c>
      <c r="D24" s="53" t="s">
        <v>289</v>
      </c>
      <c r="E24" s="14" t="s">
        <v>450</v>
      </c>
      <c r="F24" s="77">
        <v>43768</v>
      </c>
      <c r="G24" s="62">
        <v>43779</v>
      </c>
      <c r="H24" s="12">
        <v>936194</v>
      </c>
      <c r="I24" s="82">
        <v>1884.6</v>
      </c>
    </row>
    <row r="25" spans="1:9" s="17" customFormat="1" ht="25.5" customHeight="1" x14ac:dyDescent="0.2">
      <c r="A25" s="60">
        <v>13</v>
      </c>
      <c r="B25" s="13" t="s">
        <v>439</v>
      </c>
      <c r="C25" s="13" t="s">
        <v>440</v>
      </c>
      <c r="D25" s="53" t="s">
        <v>32</v>
      </c>
      <c r="E25" s="14" t="s">
        <v>451</v>
      </c>
      <c r="F25" s="77">
        <v>43769</v>
      </c>
      <c r="G25" s="62">
        <v>43780</v>
      </c>
      <c r="H25" s="12">
        <v>937089</v>
      </c>
      <c r="I25" s="82">
        <v>639</v>
      </c>
    </row>
    <row r="26" spans="1:9" ht="33" customHeight="1" thickBot="1" x14ac:dyDescent="0.3">
      <c r="A26"/>
      <c r="B26"/>
      <c r="C26"/>
      <c r="D26"/>
      <c r="E26"/>
      <c r="F26"/>
      <c r="G26"/>
      <c r="H26"/>
      <c r="I26" s="21"/>
    </row>
    <row r="27" spans="1:9" ht="24" customHeight="1" thickBot="1" x14ac:dyDescent="0.3">
      <c r="B27" s="40" t="s">
        <v>203</v>
      </c>
      <c r="C27" s="40"/>
      <c r="G27" s="43" t="s">
        <v>20</v>
      </c>
      <c r="H27" s="44"/>
      <c r="I27" s="20">
        <f>SUM(I13:I26)</f>
        <v>19825.089999999997</v>
      </c>
    </row>
    <row r="28" spans="1:9" x14ac:dyDescent="0.25">
      <c r="A28"/>
      <c r="B28"/>
      <c r="C28"/>
      <c r="D28"/>
      <c r="E28"/>
      <c r="F28"/>
      <c r="G28"/>
      <c r="H28"/>
      <c r="I28" s="21"/>
    </row>
    <row r="29" spans="1:9" ht="15.75" thickBot="1" x14ac:dyDescent="0.3">
      <c r="A29"/>
      <c r="B29"/>
      <c r="C29"/>
      <c r="D29"/>
      <c r="E29"/>
      <c r="F29"/>
      <c r="G29"/>
      <c r="H29"/>
      <c r="I29" s="21"/>
    </row>
    <row r="30" spans="1:9" ht="18" thickBot="1" x14ac:dyDescent="0.3">
      <c r="A30"/>
      <c r="B30" s="40">
        <f>17+13+7+11+7+6+14+12+6+13</f>
        <v>106</v>
      </c>
      <c r="C30" s="40"/>
      <c r="D30"/>
      <c r="E30"/>
      <c r="F30"/>
      <c r="G30" s="43" t="s">
        <v>23</v>
      </c>
      <c r="H30" s="44"/>
      <c r="I30" s="20">
        <f>I27+SEPTIEMBRE_2019!I31</f>
        <v>593536.39</v>
      </c>
    </row>
    <row r="31" spans="1:9" x14ac:dyDescent="0.25">
      <c r="A31"/>
      <c r="B31" s="41" t="s">
        <v>22</v>
      </c>
      <c r="C31" s="41"/>
      <c r="D31"/>
      <c r="E31"/>
      <c r="F31"/>
      <c r="G31"/>
      <c r="H31"/>
      <c r="I31"/>
    </row>
    <row r="32" spans="1:9" x14ac:dyDescent="0.25">
      <c r="A32"/>
      <c r="B32"/>
      <c r="C32"/>
      <c r="D32"/>
      <c r="E32"/>
      <c r="F32"/>
      <c r="G32"/>
      <c r="H32"/>
      <c r="I32"/>
    </row>
  </sheetData>
  <mergeCells count="12">
    <mergeCell ref="B27:C27"/>
    <mergeCell ref="G27:H27"/>
    <mergeCell ref="B30:C30"/>
    <mergeCell ref="G30:H30"/>
    <mergeCell ref="B31:C31"/>
    <mergeCell ref="C4:G5"/>
    <mergeCell ref="A9:B9"/>
    <mergeCell ref="D9:E10"/>
    <mergeCell ref="G9:I9"/>
    <mergeCell ref="A10:B10"/>
    <mergeCell ref="C11:D11"/>
    <mergeCell ref="F11:G11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A3A54-D2D5-4741-818F-5ADF11DF0F32}">
  <sheetPr>
    <tabColor theme="3" tint="0.39997558519241921"/>
    <pageSetUpPr fitToPage="1"/>
  </sheetPr>
  <dimension ref="A4:I32"/>
  <sheetViews>
    <sheetView view="pageLayout" topLeftCell="A16" zoomScale="70" zoomScaleNormal="85" zoomScaleSheetLayoutView="100" zoomScalePageLayoutView="70" workbookViewId="0">
      <selection activeCell="E31" sqref="E31"/>
    </sheetView>
  </sheetViews>
  <sheetFormatPr baseColWidth="10" defaultRowHeight="15" x14ac:dyDescent="0.25"/>
  <cols>
    <col min="1" max="1" width="5.7109375" style="24" customWidth="1"/>
    <col min="2" max="2" width="10.7109375" style="24" customWidth="1"/>
    <col min="3" max="3" width="40.7109375" style="19" customWidth="1"/>
    <col min="4" max="4" width="45.7109375" style="19" customWidth="1"/>
    <col min="5" max="5" width="55.85546875" style="19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42" t="s">
        <v>206</v>
      </c>
      <c r="D4" s="42"/>
      <c r="E4" s="42"/>
      <c r="F4" s="42"/>
      <c r="G4" s="42"/>
    </row>
    <row r="5" spans="1:9" x14ac:dyDescent="0.25">
      <c r="C5" s="42"/>
      <c r="D5" s="42"/>
      <c r="E5" s="42"/>
      <c r="F5" s="42"/>
      <c r="G5" s="42"/>
    </row>
    <row r="6" spans="1:9" ht="18" customHeight="1" x14ac:dyDescent="0.25"/>
    <row r="9" spans="1:9" ht="21" customHeight="1" x14ac:dyDescent="0.25">
      <c r="A9" s="45" t="s">
        <v>0</v>
      </c>
      <c r="B9" s="45"/>
      <c r="C9" s="1" t="s">
        <v>452</v>
      </c>
      <c r="D9" s="46" t="s">
        <v>15</v>
      </c>
      <c r="E9" s="46"/>
      <c r="F9" s="2" t="s">
        <v>1</v>
      </c>
      <c r="G9" s="47" t="s">
        <v>453</v>
      </c>
      <c r="H9" s="48"/>
      <c r="I9" s="48"/>
    </row>
    <row r="10" spans="1:9" ht="15.75" customHeight="1" x14ac:dyDescent="0.25">
      <c r="A10" s="45" t="s">
        <v>2</v>
      </c>
      <c r="B10" s="45"/>
      <c r="C10" s="3" t="s">
        <v>14</v>
      </c>
      <c r="D10" s="46"/>
      <c r="E10" s="46"/>
    </row>
    <row r="11" spans="1:9" ht="15.75" thickBot="1" x14ac:dyDescent="0.3">
      <c r="C11" s="49" t="s">
        <v>3</v>
      </c>
      <c r="D11" s="49"/>
      <c r="E11" s="31"/>
      <c r="F11" s="49" t="s">
        <v>4</v>
      </c>
      <c r="G11" s="49"/>
    </row>
    <row r="12" spans="1:9" ht="15.75" thickBot="1" x14ac:dyDescent="0.3">
      <c r="A12" s="8" t="s">
        <v>5</v>
      </c>
      <c r="B12" s="9" t="s">
        <v>6</v>
      </c>
      <c r="C12" s="9" t="s">
        <v>7</v>
      </c>
      <c r="D12" s="9" t="s">
        <v>8</v>
      </c>
      <c r="E12" s="9" t="s">
        <v>9</v>
      </c>
      <c r="F12" s="10" t="s">
        <v>10</v>
      </c>
      <c r="G12" s="38" t="s">
        <v>11</v>
      </c>
      <c r="H12" s="10" t="s">
        <v>12</v>
      </c>
      <c r="I12" s="11" t="s">
        <v>13</v>
      </c>
    </row>
    <row r="13" spans="1:9" s="17" customFormat="1" ht="25.5" customHeight="1" x14ac:dyDescent="0.2">
      <c r="A13" s="12">
        <v>1</v>
      </c>
      <c r="B13" s="71" t="s">
        <v>454</v>
      </c>
      <c r="C13" s="71" t="s">
        <v>455</v>
      </c>
      <c r="D13" s="83" t="s">
        <v>32</v>
      </c>
      <c r="E13" s="72" t="s">
        <v>480</v>
      </c>
      <c r="F13" s="66">
        <v>43760</v>
      </c>
      <c r="G13" s="15">
        <v>43775</v>
      </c>
      <c r="H13" s="85">
        <v>937204</v>
      </c>
      <c r="I13" s="86">
        <v>1669</v>
      </c>
    </row>
    <row r="14" spans="1:9" s="18" customFormat="1" ht="25.5" customHeight="1" x14ac:dyDescent="0.2">
      <c r="A14" s="12">
        <v>2</v>
      </c>
      <c r="B14" s="12" t="s">
        <v>456</v>
      </c>
      <c r="C14" s="14" t="s">
        <v>457</v>
      </c>
      <c r="D14" s="53" t="s">
        <v>458</v>
      </c>
      <c r="E14" s="14" t="s">
        <v>481</v>
      </c>
      <c r="F14" s="57">
        <v>43775</v>
      </c>
      <c r="G14" s="15">
        <v>43784</v>
      </c>
      <c r="H14" s="12">
        <v>935936</v>
      </c>
      <c r="I14" s="16">
        <v>1669</v>
      </c>
    </row>
    <row r="15" spans="1:9" s="18" customFormat="1" ht="25.5" customHeight="1" x14ac:dyDescent="0.2">
      <c r="A15" s="12">
        <v>3</v>
      </c>
      <c r="B15" s="12" t="s">
        <v>459</v>
      </c>
      <c r="C15" s="13" t="s">
        <v>460</v>
      </c>
      <c r="D15" s="53" t="s">
        <v>17</v>
      </c>
      <c r="E15" s="14" t="s">
        <v>461</v>
      </c>
      <c r="F15" s="57">
        <v>43776</v>
      </c>
      <c r="G15" s="15">
        <v>43788</v>
      </c>
      <c r="H15" s="12">
        <v>937230</v>
      </c>
      <c r="I15" s="16">
        <v>1960.67</v>
      </c>
    </row>
    <row r="16" spans="1:9" s="18" customFormat="1" ht="25.5" customHeight="1" x14ac:dyDescent="0.2">
      <c r="A16" s="12">
        <v>4</v>
      </c>
      <c r="B16" s="12" t="s">
        <v>462</v>
      </c>
      <c r="C16" s="13" t="s">
        <v>463</v>
      </c>
      <c r="D16" s="4" t="s">
        <v>289</v>
      </c>
      <c r="E16" s="14" t="s">
        <v>482</v>
      </c>
      <c r="F16" s="57">
        <v>43780</v>
      </c>
      <c r="G16" s="15">
        <v>43790</v>
      </c>
      <c r="H16" s="12">
        <v>936593</v>
      </c>
      <c r="I16" s="16">
        <v>1939.36</v>
      </c>
    </row>
    <row r="17" spans="1:9" s="18" customFormat="1" ht="25.5" customHeight="1" x14ac:dyDescent="0.2">
      <c r="A17" s="12">
        <v>5</v>
      </c>
      <c r="B17" s="12" t="s">
        <v>464</v>
      </c>
      <c r="C17" s="13" t="s">
        <v>465</v>
      </c>
      <c r="D17" s="53" t="s">
        <v>466</v>
      </c>
      <c r="E17" s="14" t="s">
        <v>483</v>
      </c>
      <c r="F17" s="57">
        <v>43790</v>
      </c>
      <c r="G17" s="15">
        <v>43801</v>
      </c>
      <c r="H17" s="12">
        <v>939004</v>
      </c>
      <c r="I17" s="16">
        <v>1064</v>
      </c>
    </row>
    <row r="18" spans="1:9" s="18" customFormat="1" ht="25.5" customHeight="1" x14ac:dyDescent="0.25">
      <c r="A18" s="12">
        <v>6</v>
      </c>
      <c r="B18" s="12" t="s">
        <v>467</v>
      </c>
      <c r="C18" s="58" t="s">
        <v>468</v>
      </c>
      <c r="D18" s="59" t="s">
        <v>469</v>
      </c>
      <c r="E18" s="84" t="s">
        <v>470</v>
      </c>
      <c r="F18" s="66">
        <v>43791</v>
      </c>
      <c r="G18" s="15">
        <v>43802</v>
      </c>
      <c r="H18" s="12">
        <v>939060</v>
      </c>
      <c r="I18" s="16">
        <v>2310.85</v>
      </c>
    </row>
    <row r="19" spans="1:9" s="18" customFormat="1" ht="25.5" customHeight="1" x14ac:dyDescent="0.2">
      <c r="A19" s="12">
        <v>7</v>
      </c>
      <c r="B19" s="63" t="s">
        <v>471</v>
      </c>
      <c r="C19" s="64" t="s">
        <v>472</v>
      </c>
      <c r="D19" s="68" t="s">
        <v>473</v>
      </c>
      <c r="E19" s="65" t="s">
        <v>484</v>
      </c>
      <c r="F19" s="66">
        <v>43784</v>
      </c>
      <c r="G19" s="66">
        <v>43796</v>
      </c>
      <c r="H19" s="63">
        <v>937659</v>
      </c>
      <c r="I19" s="67">
        <v>1669</v>
      </c>
    </row>
    <row r="20" spans="1:9" s="17" customFormat="1" ht="25.5" customHeight="1" x14ac:dyDescent="0.2">
      <c r="A20" s="12">
        <v>8</v>
      </c>
      <c r="B20" s="12" t="s">
        <v>474</v>
      </c>
      <c r="C20" s="13" t="s">
        <v>475</v>
      </c>
      <c r="D20" s="53" t="s">
        <v>476</v>
      </c>
      <c r="E20" s="14" t="s">
        <v>485</v>
      </c>
      <c r="F20" s="15">
        <v>43796</v>
      </c>
      <c r="G20" s="15">
        <v>43805</v>
      </c>
      <c r="H20" s="12">
        <v>939290</v>
      </c>
      <c r="I20" s="16">
        <v>1669</v>
      </c>
    </row>
    <row r="21" spans="1:9" s="17" customFormat="1" ht="25.5" customHeight="1" x14ac:dyDescent="0.2">
      <c r="A21" s="12">
        <v>9</v>
      </c>
      <c r="B21" s="79" t="s">
        <v>477</v>
      </c>
      <c r="C21" s="69" t="s">
        <v>478</v>
      </c>
      <c r="D21" s="74" t="s">
        <v>479</v>
      </c>
      <c r="E21" s="70" t="s">
        <v>486</v>
      </c>
      <c r="F21" s="66">
        <v>43797</v>
      </c>
      <c r="G21" s="15">
        <v>43805</v>
      </c>
      <c r="H21" s="79">
        <v>939373</v>
      </c>
      <c r="I21" s="81">
        <v>1064</v>
      </c>
    </row>
    <row r="22" spans="1:9" s="17" customFormat="1" ht="25.5" customHeight="1" x14ac:dyDescent="0.2">
      <c r="A22" s="12">
        <v>10</v>
      </c>
      <c r="B22" s="12" t="s">
        <v>439</v>
      </c>
      <c r="C22" s="13" t="s">
        <v>440</v>
      </c>
      <c r="D22" s="53" t="s">
        <v>32</v>
      </c>
      <c r="E22" s="14" t="s">
        <v>451</v>
      </c>
      <c r="F22" s="15">
        <v>43769</v>
      </c>
      <c r="G22" s="15">
        <v>43780</v>
      </c>
      <c r="H22" s="12">
        <v>937089</v>
      </c>
      <c r="I22" s="82">
        <v>639</v>
      </c>
    </row>
    <row r="23" spans="1:9" s="17" customFormat="1" ht="25.5" customHeight="1" x14ac:dyDescent="0.2">
      <c r="A23" s="12"/>
      <c r="B23" s="69"/>
      <c r="C23" s="69"/>
      <c r="D23" s="74"/>
      <c r="E23" s="74"/>
      <c r="F23" s="77"/>
      <c r="G23" s="78"/>
      <c r="H23" s="79"/>
      <c r="I23" s="81"/>
    </row>
    <row r="24" spans="1:9" s="17" customFormat="1" ht="25.5" customHeight="1" x14ac:dyDescent="0.2">
      <c r="A24" s="60"/>
      <c r="B24" s="13"/>
      <c r="C24" s="13"/>
      <c r="D24" s="53"/>
      <c r="E24" s="53"/>
      <c r="F24" s="77"/>
      <c r="G24" s="62"/>
      <c r="H24" s="12"/>
      <c r="I24" s="82"/>
    </row>
    <row r="25" spans="1:9" s="17" customFormat="1" ht="25.5" customHeight="1" x14ac:dyDescent="0.2">
      <c r="A25" s="60"/>
      <c r="B25" s="13"/>
      <c r="C25" s="13"/>
      <c r="D25" s="53"/>
      <c r="E25" s="53"/>
      <c r="F25" s="77"/>
      <c r="G25" s="62"/>
      <c r="H25" s="12"/>
      <c r="I25" s="82"/>
    </row>
    <row r="26" spans="1:9" ht="33" customHeight="1" thickBot="1" x14ac:dyDescent="0.3">
      <c r="A26"/>
      <c r="B26"/>
      <c r="C26"/>
      <c r="D26"/>
      <c r="E26"/>
      <c r="F26"/>
      <c r="G26"/>
      <c r="H26"/>
      <c r="I26" s="21"/>
    </row>
    <row r="27" spans="1:9" ht="24" customHeight="1" thickBot="1" x14ac:dyDescent="0.3">
      <c r="B27" s="40" t="s">
        <v>487</v>
      </c>
      <c r="C27" s="40"/>
      <c r="G27" s="43" t="s">
        <v>20</v>
      </c>
      <c r="H27" s="44"/>
      <c r="I27" s="20">
        <f>SUM(I13:I26)</f>
        <v>15653.88</v>
      </c>
    </row>
    <row r="28" spans="1:9" x14ac:dyDescent="0.25">
      <c r="A28"/>
      <c r="B28"/>
      <c r="C28"/>
      <c r="D28"/>
      <c r="E28"/>
      <c r="F28"/>
      <c r="G28"/>
      <c r="H28"/>
      <c r="I28" s="21"/>
    </row>
    <row r="29" spans="1:9" ht="15.75" thickBot="1" x14ac:dyDescent="0.3">
      <c r="A29"/>
      <c r="B29"/>
      <c r="C29"/>
      <c r="D29"/>
      <c r="E29"/>
      <c r="F29"/>
      <c r="G29"/>
      <c r="H29"/>
      <c r="I29" s="21"/>
    </row>
    <row r="30" spans="1:9" ht="18" thickBot="1" x14ac:dyDescent="0.3">
      <c r="A30"/>
      <c r="B30" s="40">
        <f>17+13+7+11+7+6+14+12+6+13+10</f>
        <v>116</v>
      </c>
      <c r="C30" s="40"/>
      <c r="D30"/>
      <c r="E30"/>
      <c r="F30"/>
      <c r="G30" s="43" t="s">
        <v>23</v>
      </c>
      <c r="H30" s="44"/>
      <c r="I30" s="20">
        <v>609190.27</v>
      </c>
    </row>
    <row r="31" spans="1:9" x14ac:dyDescent="0.25">
      <c r="A31"/>
      <c r="B31" s="41" t="s">
        <v>22</v>
      </c>
      <c r="C31" s="41"/>
      <c r="D31"/>
      <c r="E31"/>
      <c r="F31"/>
      <c r="G31"/>
      <c r="H31"/>
      <c r="I31"/>
    </row>
    <row r="32" spans="1:9" x14ac:dyDescent="0.25">
      <c r="A32"/>
      <c r="B32"/>
      <c r="C32"/>
      <c r="D32"/>
      <c r="E32"/>
      <c r="F32"/>
      <c r="G32"/>
      <c r="H32"/>
      <c r="I32"/>
    </row>
  </sheetData>
  <mergeCells count="12">
    <mergeCell ref="B27:C27"/>
    <mergeCell ref="G27:H27"/>
    <mergeCell ref="B30:C30"/>
    <mergeCell ref="G30:H30"/>
    <mergeCell ref="B31:C31"/>
    <mergeCell ref="C4:G5"/>
    <mergeCell ref="A9:B9"/>
    <mergeCell ref="D9:E10"/>
    <mergeCell ref="G9:I9"/>
    <mergeCell ref="A10:B10"/>
    <mergeCell ref="C11:D11"/>
    <mergeCell ref="F11:G11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5376D-BC10-411E-8D78-7167054F9EEF}">
  <sheetPr>
    <tabColor theme="3" tint="0.39997558519241921"/>
    <pageSetUpPr fitToPage="1"/>
  </sheetPr>
  <dimension ref="A4:I33"/>
  <sheetViews>
    <sheetView view="pageLayout" zoomScale="70" zoomScaleNormal="85" zoomScaleSheetLayoutView="100" zoomScalePageLayoutView="70" workbookViewId="0">
      <selection activeCell="C16" sqref="C16"/>
    </sheetView>
  </sheetViews>
  <sheetFormatPr baseColWidth="10" defaultRowHeight="15" x14ac:dyDescent="0.25"/>
  <cols>
    <col min="1" max="1" width="5.7109375" style="24" customWidth="1"/>
    <col min="2" max="2" width="10.7109375" style="24" customWidth="1"/>
    <col min="3" max="3" width="40.7109375" style="19" customWidth="1"/>
    <col min="4" max="4" width="45.7109375" style="19" customWidth="1"/>
    <col min="5" max="5" width="55.85546875" style="19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42" t="s">
        <v>206</v>
      </c>
      <c r="D4" s="42"/>
      <c r="E4" s="42"/>
      <c r="F4" s="42"/>
      <c r="G4" s="42"/>
    </row>
    <row r="5" spans="1:9" x14ac:dyDescent="0.25">
      <c r="C5" s="42"/>
      <c r="D5" s="42"/>
      <c r="E5" s="42"/>
      <c r="F5" s="42"/>
      <c r="G5" s="42"/>
    </row>
    <row r="6" spans="1:9" ht="18" customHeight="1" x14ac:dyDescent="0.25"/>
    <row r="9" spans="1:9" ht="21" customHeight="1" x14ac:dyDescent="0.25">
      <c r="A9" s="45" t="s">
        <v>0</v>
      </c>
      <c r="B9" s="45"/>
      <c r="C9" s="1" t="s">
        <v>488</v>
      </c>
      <c r="D9" s="46" t="s">
        <v>15</v>
      </c>
      <c r="E9" s="46"/>
      <c r="F9" s="2" t="s">
        <v>1</v>
      </c>
      <c r="G9" s="47" t="s">
        <v>489</v>
      </c>
      <c r="H9" s="48"/>
      <c r="I9" s="48"/>
    </row>
    <row r="10" spans="1:9" ht="15.75" customHeight="1" x14ac:dyDescent="0.25">
      <c r="A10" s="45" t="s">
        <v>2</v>
      </c>
      <c r="B10" s="45"/>
      <c r="C10" s="3" t="s">
        <v>14</v>
      </c>
      <c r="D10" s="46"/>
      <c r="E10" s="46"/>
    </row>
    <row r="11" spans="1:9" ht="15.75" thickBot="1" x14ac:dyDescent="0.3">
      <c r="C11" s="49" t="s">
        <v>3</v>
      </c>
      <c r="D11" s="49"/>
      <c r="E11" s="31"/>
      <c r="F11" s="49" t="s">
        <v>4</v>
      </c>
      <c r="G11" s="49"/>
    </row>
    <row r="12" spans="1:9" ht="15.75" thickBot="1" x14ac:dyDescent="0.3">
      <c r="A12" s="8" t="s">
        <v>5</v>
      </c>
      <c r="B12" s="9" t="s">
        <v>6</v>
      </c>
      <c r="C12" s="9" t="s">
        <v>7</v>
      </c>
      <c r="D12" s="9" t="s">
        <v>8</v>
      </c>
      <c r="E12" s="9" t="s">
        <v>9</v>
      </c>
      <c r="F12" s="10" t="s">
        <v>10</v>
      </c>
      <c r="G12" s="9" t="s">
        <v>11</v>
      </c>
      <c r="H12" s="10" t="s">
        <v>12</v>
      </c>
      <c r="I12" s="11" t="s">
        <v>13</v>
      </c>
    </row>
    <row r="13" spans="1:9" s="17" customFormat="1" ht="25.5" customHeight="1" x14ac:dyDescent="0.2">
      <c r="A13" s="12">
        <v>1</v>
      </c>
      <c r="B13" s="63" t="s">
        <v>490</v>
      </c>
      <c r="C13" s="64" t="s">
        <v>491</v>
      </c>
      <c r="D13" s="63" t="s">
        <v>16</v>
      </c>
      <c r="E13" s="64" t="s">
        <v>492</v>
      </c>
      <c r="F13" s="87">
        <v>43801</v>
      </c>
      <c r="G13" s="66">
        <v>43809</v>
      </c>
      <c r="H13" s="88"/>
      <c r="I13" s="82">
        <v>4006.5</v>
      </c>
    </row>
    <row r="14" spans="1:9" s="18" customFormat="1" ht="25.5" customHeight="1" x14ac:dyDescent="0.2">
      <c r="A14" s="12">
        <v>2</v>
      </c>
      <c r="B14" s="63" t="s">
        <v>493</v>
      </c>
      <c r="C14" s="64" t="s">
        <v>494</v>
      </c>
      <c r="D14" s="63" t="s">
        <v>495</v>
      </c>
      <c r="E14" s="64" t="s">
        <v>496</v>
      </c>
      <c r="F14" s="87">
        <v>43802</v>
      </c>
      <c r="G14" s="66">
        <v>43811</v>
      </c>
      <c r="H14" s="88">
        <v>938405</v>
      </c>
      <c r="I14" s="82">
        <v>1669</v>
      </c>
    </row>
    <row r="15" spans="1:9" s="17" customFormat="1" ht="25.5" customHeight="1" x14ac:dyDescent="0.25">
      <c r="A15" s="12">
        <v>3</v>
      </c>
      <c r="B15" s="61" t="s">
        <v>497</v>
      </c>
      <c r="C15" s="13" t="s">
        <v>498</v>
      </c>
      <c r="D15" s="53" t="s">
        <v>499</v>
      </c>
      <c r="E15" s="14" t="s">
        <v>500</v>
      </c>
      <c r="F15" s="57">
        <v>43803</v>
      </c>
      <c r="G15" s="57"/>
      <c r="H15" s="89">
        <v>939702</v>
      </c>
      <c r="I15" s="59"/>
    </row>
    <row r="16" spans="1:9" s="18" customFormat="1" ht="25.5" customHeight="1" x14ac:dyDescent="0.25">
      <c r="A16" s="12">
        <v>4</v>
      </c>
      <c r="B16" s="12" t="s">
        <v>501</v>
      </c>
      <c r="C16" s="14" t="s">
        <v>498</v>
      </c>
      <c r="D16" s="53" t="s">
        <v>502</v>
      </c>
      <c r="E16" s="14" t="s">
        <v>503</v>
      </c>
      <c r="F16" s="57">
        <v>43827</v>
      </c>
      <c r="G16" s="57"/>
      <c r="H16" s="89">
        <v>939392</v>
      </c>
      <c r="I16" s="59"/>
    </row>
    <row r="17" spans="1:9" s="18" customFormat="1" ht="25.5" customHeight="1" x14ac:dyDescent="0.2">
      <c r="A17" s="12">
        <v>5</v>
      </c>
      <c r="B17" s="12" t="s">
        <v>504</v>
      </c>
      <c r="C17" s="13" t="s">
        <v>505</v>
      </c>
      <c r="D17" s="53" t="s">
        <v>16</v>
      </c>
      <c r="E17" s="14" t="s">
        <v>506</v>
      </c>
      <c r="F17" s="57">
        <v>43809</v>
      </c>
      <c r="G17" s="57">
        <v>43818</v>
      </c>
      <c r="H17" s="90">
        <v>940504</v>
      </c>
      <c r="I17" s="82">
        <v>1669</v>
      </c>
    </row>
    <row r="18" spans="1:9" s="18" customFormat="1" ht="25.5" customHeight="1" x14ac:dyDescent="0.2">
      <c r="A18" s="12">
        <v>6</v>
      </c>
      <c r="B18" s="12" t="s">
        <v>507</v>
      </c>
      <c r="C18" s="13" t="s">
        <v>508</v>
      </c>
      <c r="D18" s="53" t="s">
        <v>16</v>
      </c>
      <c r="E18" s="14" t="s">
        <v>509</v>
      </c>
      <c r="F18" s="57">
        <v>43812</v>
      </c>
      <c r="G18" s="57">
        <v>43820</v>
      </c>
      <c r="H18" s="90">
        <v>940592</v>
      </c>
      <c r="I18" s="82">
        <v>1983</v>
      </c>
    </row>
    <row r="19" spans="1:9" s="18" customFormat="1" ht="25.5" customHeight="1" x14ac:dyDescent="0.2">
      <c r="A19" s="12">
        <v>7</v>
      </c>
      <c r="B19" s="12" t="s">
        <v>510</v>
      </c>
      <c r="C19" s="13" t="s">
        <v>511</v>
      </c>
      <c r="D19" s="53" t="s">
        <v>16</v>
      </c>
      <c r="E19" s="14" t="s">
        <v>514</v>
      </c>
      <c r="F19" s="57">
        <v>43818</v>
      </c>
      <c r="G19" s="57">
        <v>43827</v>
      </c>
      <c r="H19" s="90">
        <v>941543</v>
      </c>
      <c r="I19" s="82">
        <v>1790.31</v>
      </c>
    </row>
    <row r="20" spans="1:9" s="18" customFormat="1" ht="25.5" customHeight="1" x14ac:dyDescent="0.2">
      <c r="A20" s="12">
        <v>8</v>
      </c>
      <c r="B20" s="12" t="s">
        <v>512</v>
      </c>
      <c r="C20" s="13" t="s">
        <v>511</v>
      </c>
      <c r="D20" s="53" t="s">
        <v>16</v>
      </c>
      <c r="E20" s="14" t="s">
        <v>514</v>
      </c>
      <c r="F20" s="57">
        <v>43818</v>
      </c>
      <c r="G20" s="57">
        <v>43827</v>
      </c>
      <c r="H20" s="90">
        <v>941543</v>
      </c>
      <c r="I20" s="82">
        <v>1817.59</v>
      </c>
    </row>
    <row r="21" spans="1:9" s="17" customFormat="1" ht="25.5" customHeight="1" x14ac:dyDescent="0.2">
      <c r="A21" s="12">
        <v>9</v>
      </c>
      <c r="B21" s="63" t="s">
        <v>513</v>
      </c>
      <c r="C21" s="13" t="s">
        <v>511</v>
      </c>
      <c r="D21" s="53" t="s">
        <v>16</v>
      </c>
      <c r="E21" s="14" t="s">
        <v>515</v>
      </c>
      <c r="F21" s="57">
        <v>43818</v>
      </c>
      <c r="G21" s="57">
        <v>43827</v>
      </c>
      <c r="H21" s="90">
        <v>941543</v>
      </c>
      <c r="I21" s="82">
        <v>1770.01</v>
      </c>
    </row>
    <row r="22" spans="1:9" s="17" customFormat="1" ht="25.5" customHeight="1" x14ac:dyDescent="0.2">
      <c r="A22" s="12"/>
      <c r="B22" s="12"/>
      <c r="C22" s="13"/>
      <c r="D22" s="53"/>
      <c r="E22" s="53"/>
      <c r="F22" s="15"/>
      <c r="G22" s="15"/>
      <c r="H22" s="12"/>
      <c r="I22" s="16"/>
    </row>
    <row r="23" spans="1:9" s="17" customFormat="1" ht="25.5" customHeight="1" x14ac:dyDescent="0.2">
      <c r="A23" s="63"/>
      <c r="B23" s="63"/>
      <c r="C23" s="64"/>
      <c r="D23" s="68"/>
      <c r="E23" s="68"/>
      <c r="F23" s="66"/>
      <c r="G23" s="66"/>
      <c r="H23" s="63"/>
      <c r="I23" s="67"/>
    </row>
    <row r="24" spans="1:9" s="17" customFormat="1" ht="25.5" customHeight="1" x14ac:dyDescent="0.2">
      <c r="A24" s="12"/>
      <c r="B24" s="12"/>
      <c r="C24" s="13"/>
      <c r="D24" s="53"/>
      <c r="E24" s="53"/>
      <c r="F24" s="15"/>
      <c r="G24" s="15"/>
      <c r="H24" s="12"/>
      <c r="I24" s="16"/>
    </row>
    <row r="25" spans="1:9" s="17" customFormat="1" ht="25.5" customHeight="1" x14ac:dyDescent="0.2">
      <c r="A25" s="32"/>
      <c r="B25" s="32"/>
      <c r="C25" s="34"/>
      <c r="D25" s="35"/>
      <c r="E25" s="35"/>
      <c r="F25" s="36"/>
      <c r="G25" s="36"/>
      <c r="H25" s="32"/>
      <c r="I25" s="37"/>
    </row>
    <row r="26" spans="1:9" s="17" customFormat="1" ht="25.5" customHeight="1" x14ac:dyDescent="0.2">
      <c r="A26" s="32"/>
      <c r="B26" s="32"/>
      <c r="C26" s="34"/>
      <c r="D26" s="35"/>
      <c r="E26" s="35"/>
      <c r="F26" s="36"/>
      <c r="G26" s="36"/>
      <c r="H26" s="32"/>
      <c r="I26" s="37"/>
    </row>
    <row r="27" spans="1:9" ht="15.75" thickBot="1" x14ac:dyDescent="0.3">
      <c r="A27"/>
      <c r="B27"/>
      <c r="C27"/>
      <c r="D27"/>
      <c r="E27"/>
      <c r="F27"/>
      <c r="G27"/>
      <c r="H27"/>
      <c r="I27"/>
    </row>
    <row r="28" spans="1:9" ht="24" customHeight="1" thickBot="1" x14ac:dyDescent="0.3">
      <c r="B28" s="40" t="s">
        <v>516</v>
      </c>
      <c r="C28" s="40"/>
      <c r="G28" s="43" t="s">
        <v>20</v>
      </c>
      <c r="H28" s="44"/>
      <c r="I28" s="20">
        <f>SUM(I13:I27)</f>
        <v>14705.41</v>
      </c>
    </row>
    <row r="29" spans="1:9" x14ac:dyDescent="0.25">
      <c r="A29"/>
      <c r="B29"/>
      <c r="C29"/>
      <c r="D29"/>
      <c r="E29"/>
      <c r="F29"/>
      <c r="G29"/>
      <c r="H29"/>
      <c r="I29" s="21"/>
    </row>
    <row r="30" spans="1:9" ht="15.75" thickBot="1" x14ac:dyDescent="0.3">
      <c r="A30"/>
      <c r="B30"/>
      <c r="C30"/>
      <c r="D30"/>
      <c r="E30"/>
      <c r="F30"/>
      <c r="G30"/>
      <c r="H30"/>
      <c r="I30" s="21"/>
    </row>
    <row r="31" spans="1:9" ht="18" thickBot="1" x14ac:dyDescent="0.3">
      <c r="A31"/>
      <c r="B31" s="40">
        <f>17+13+7+11+7+6+14+12+6+9</f>
        <v>102</v>
      </c>
      <c r="C31" s="40"/>
      <c r="D31"/>
      <c r="E31"/>
      <c r="F31"/>
      <c r="G31" s="43" t="s">
        <v>23</v>
      </c>
      <c r="H31" s="44"/>
      <c r="I31" s="20">
        <v>623895.68000000005</v>
      </c>
    </row>
    <row r="32" spans="1:9" x14ac:dyDescent="0.25">
      <c r="A32"/>
      <c r="B32" s="41" t="s">
        <v>22</v>
      </c>
      <c r="C32" s="41"/>
      <c r="D32"/>
      <c r="E32"/>
      <c r="F32"/>
      <c r="G32"/>
      <c r="H32"/>
      <c r="I32"/>
    </row>
    <row r="33" spans="1:9" x14ac:dyDescent="0.25">
      <c r="A33"/>
      <c r="B33"/>
      <c r="C33"/>
      <c r="D33"/>
      <c r="E33"/>
      <c r="F33"/>
      <c r="G33"/>
      <c r="H33"/>
      <c r="I33"/>
    </row>
  </sheetData>
  <mergeCells count="12">
    <mergeCell ref="B28:C28"/>
    <mergeCell ref="G28:H28"/>
    <mergeCell ref="B31:C31"/>
    <mergeCell ref="G31:H31"/>
    <mergeCell ref="B32:C32"/>
    <mergeCell ref="C4:G5"/>
    <mergeCell ref="A9:B9"/>
    <mergeCell ref="D9:E10"/>
    <mergeCell ref="G9:I9"/>
    <mergeCell ref="A10:B10"/>
    <mergeCell ref="C11:D11"/>
    <mergeCell ref="F11:G11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I33"/>
  <sheetViews>
    <sheetView zoomScale="70" zoomScaleNormal="85" zoomScaleSheetLayoutView="100" zoomScalePageLayoutView="85" workbookViewId="0">
      <selection activeCell="I32" sqref="I32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19" customWidth="1"/>
    <col min="4" max="4" width="45.7109375" style="19" customWidth="1"/>
    <col min="5" max="5" width="55.85546875" style="19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1" spans="1:9" x14ac:dyDescent="0.25">
      <c r="A1" s="24"/>
      <c r="B1" s="24"/>
    </row>
    <row r="2" spans="1:9" x14ac:dyDescent="0.25">
      <c r="A2" s="24"/>
      <c r="B2" s="24"/>
    </row>
    <row r="3" spans="1:9" x14ac:dyDescent="0.25">
      <c r="A3" s="24"/>
      <c r="B3" s="24"/>
    </row>
    <row r="4" spans="1:9" x14ac:dyDescent="0.25">
      <c r="A4" s="24"/>
      <c r="B4" s="24"/>
      <c r="C4" s="42" t="s">
        <v>206</v>
      </c>
      <c r="D4" s="42"/>
      <c r="E4" s="42"/>
      <c r="F4" s="42"/>
      <c r="G4" s="42"/>
    </row>
    <row r="5" spans="1:9" ht="18" customHeight="1" x14ac:dyDescent="0.25">
      <c r="A5" s="24"/>
      <c r="B5" s="24"/>
      <c r="C5" s="42"/>
      <c r="D5" s="42"/>
      <c r="E5" s="42"/>
      <c r="F5" s="42"/>
      <c r="G5" s="42"/>
    </row>
    <row r="6" spans="1:9" x14ac:dyDescent="0.25">
      <c r="A6" s="24"/>
      <c r="B6" s="24"/>
    </row>
    <row r="7" spans="1:9" x14ac:dyDescent="0.25">
      <c r="A7" s="24"/>
      <c r="B7" s="24"/>
    </row>
    <row r="8" spans="1:9" x14ac:dyDescent="0.25">
      <c r="A8" s="24"/>
      <c r="B8" s="24"/>
    </row>
    <row r="9" spans="1:9" ht="21" customHeight="1" x14ac:dyDescent="0.25">
      <c r="A9" s="45" t="s">
        <v>0</v>
      </c>
      <c r="B9" s="45"/>
      <c r="C9" s="1" t="s">
        <v>201</v>
      </c>
      <c r="D9" s="46" t="s">
        <v>15</v>
      </c>
      <c r="E9" s="46"/>
      <c r="F9" s="2" t="s">
        <v>1</v>
      </c>
      <c r="G9" s="47" t="s">
        <v>202</v>
      </c>
      <c r="H9" s="48"/>
      <c r="I9" s="48"/>
    </row>
    <row r="10" spans="1:9" ht="15.75" customHeight="1" x14ac:dyDescent="0.25">
      <c r="A10" s="45" t="s">
        <v>2</v>
      </c>
      <c r="B10" s="45"/>
      <c r="C10" s="3" t="s">
        <v>14</v>
      </c>
      <c r="D10" s="46"/>
      <c r="E10" s="46"/>
    </row>
    <row r="11" spans="1:9" ht="15.75" thickBot="1" x14ac:dyDescent="0.3">
      <c r="C11" s="49" t="s">
        <v>3</v>
      </c>
      <c r="D11" s="49"/>
      <c r="E11" s="7"/>
      <c r="F11" s="49" t="s">
        <v>4</v>
      </c>
      <c r="G11" s="49"/>
    </row>
    <row r="12" spans="1:9" ht="15.75" thickBot="1" x14ac:dyDescent="0.3">
      <c r="A12" s="22" t="s">
        <v>5</v>
      </c>
      <c r="B12" s="9" t="s">
        <v>6</v>
      </c>
      <c r="C12" s="9" t="s">
        <v>7</v>
      </c>
      <c r="D12" s="9" t="s">
        <v>8</v>
      </c>
      <c r="E12" s="9" t="s">
        <v>9</v>
      </c>
      <c r="F12" s="10" t="s">
        <v>10</v>
      </c>
      <c r="G12" s="9" t="s">
        <v>11</v>
      </c>
      <c r="H12" s="10" t="s">
        <v>12</v>
      </c>
      <c r="I12" s="23" t="s">
        <v>13</v>
      </c>
    </row>
    <row r="13" spans="1:9" s="17" customFormat="1" ht="28.35" customHeight="1" x14ac:dyDescent="0.2">
      <c r="A13" s="12">
        <v>1</v>
      </c>
      <c r="B13" s="12" t="s">
        <v>94</v>
      </c>
      <c r="C13" s="13" t="s">
        <v>95</v>
      </c>
      <c r="D13" s="14" t="s">
        <v>96</v>
      </c>
      <c r="E13" s="14" t="s">
        <v>97</v>
      </c>
      <c r="F13" s="15">
        <v>43511</v>
      </c>
      <c r="G13" s="15">
        <v>43510</v>
      </c>
      <c r="H13" s="12">
        <v>902647</v>
      </c>
      <c r="I13" s="16">
        <v>639</v>
      </c>
    </row>
    <row r="14" spans="1:9" s="17" customFormat="1" ht="28.35" customHeight="1" x14ac:dyDescent="0.2">
      <c r="A14" s="12">
        <v>2</v>
      </c>
      <c r="B14" s="12" t="s">
        <v>101</v>
      </c>
      <c r="C14" s="13" t="s">
        <v>98</v>
      </c>
      <c r="D14" s="17" t="s">
        <v>32</v>
      </c>
      <c r="E14" s="14" t="s">
        <v>99</v>
      </c>
      <c r="F14" s="15">
        <v>43501</v>
      </c>
      <c r="G14" s="15">
        <v>43510</v>
      </c>
      <c r="H14" s="12">
        <v>902645</v>
      </c>
      <c r="I14" s="16">
        <v>639</v>
      </c>
    </row>
    <row r="15" spans="1:9" s="18" customFormat="1" ht="28.35" customHeight="1" x14ac:dyDescent="0.2">
      <c r="A15" s="12">
        <v>3</v>
      </c>
      <c r="B15" s="12" t="s">
        <v>100</v>
      </c>
      <c r="C15" s="13" t="s">
        <v>102</v>
      </c>
      <c r="D15" s="14" t="s">
        <v>103</v>
      </c>
      <c r="E15" s="14" t="s">
        <v>104</v>
      </c>
      <c r="F15" s="15">
        <v>43507</v>
      </c>
      <c r="G15" s="15">
        <v>43516</v>
      </c>
      <c r="H15" s="12">
        <v>907919</v>
      </c>
      <c r="I15" s="16">
        <v>1064</v>
      </c>
    </row>
    <row r="16" spans="1:9" s="18" customFormat="1" ht="28.35" customHeight="1" x14ac:dyDescent="0.2">
      <c r="A16" s="12">
        <v>4</v>
      </c>
      <c r="B16" s="12" t="s">
        <v>27</v>
      </c>
      <c r="C16" s="13" t="s">
        <v>105</v>
      </c>
      <c r="D16" s="14" t="s">
        <v>106</v>
      </c>
      <c r="E16" s="14" t="s">
        <v>107</v>
      </c>
      <c r="F16" s="15">
        <v>43508</v>
      </c>
      <c r="G16" s="15">
        <v>43516</v>
      </c>
      <c r="H16" s="12">
        <v>909225</v>
      </c>
      <c r="I16" s="16">
        <v>790</v>
      </c>
    </row>
    <row r="17" spans="1:9" s="18" customFormat="1" ht="28.35" customHeight="1" x14ac:dyDescent="0.2">
      <c r="A17" s="12">
        <v>5</v>
      </c>
      <c r="B17" s="12" t="s">
        <v>108</v>
      </c>
      <c r="C17" s="14" t="s">
        <v>109</v>
      </c>
      <c r="D17" s="18" t="s">
        <v>110</v>
      </c>
      <c r="E17" s="14" t="s">
        <v>111</v>
      </c>
      <c r="F17" s="15">
        <v>43509</v>
      </c>
      <c r="G17" s="15">
        <v>43515</v>
      </c>
      <c r="H17" s="12">
        <v>909390</v>
      </c>
      <c r="I17" s="16">
        <v>639</v>
      </c>
    </row>
    <row r="18" spans="1:9" s="18" customFormat="1" ht="28.35" customHeight="1" x14ac:dyDescent="0.2">
      <c r="A18" s="12">
        <v>6</v>
      </c>
      <c r="B18" s="12" t="s">
        <v>112</v>
      </c>
      <c r="C18" s="13" t="s">
        <v>113</v>
      </c>
      <c r="D18" s="14" t="s">
        <v>16</v>
      </c>
      <c r="E18" s="14" t="s">
        <v>114</v>
      </c>
      <c r="F18" s="15">
        <v>43511</v>
      </c>
      <c r="G18" s="15">
        <v>43522</v>
      </c>
      <c r="H18" s="12">
        <v>888292</v>
      </c>
      <c r="I18" s="16">
        <v>1669</v>
      </c>
    </row>
    <row r="19" spans="1:9" s="18" customFormat="1" ht="28.35" customHeight="1" x14ac:dyDescent="0.2">
      <c r="A19" s="12">
        <v>7</v>
      </c>
      <c r="B19" s="12" t="s">
        <v>115</v>
      </c>
      <c r="C19" s="13" t="s">
        <v>116</v>
      </c>
      <c r="D19" s="14" t="s">
        <v>16</v>
      </c>
      <c r="E19" s="14" t="s">
        <v>117</v>
      </c>
      <c r="F19" s="15">
        <v>43515</v>
      </c>
      <c r="G19" s="15">
        <v>43524</v>
      </c>
      <c r="H19" s="12">
        <v>909858</v>
      </c>
      <c r="I19" s="16">
        <v>1064</v>
      </c>
    </row>
    <row r="20" spans="1:9" ht="27.75" customHeight="1" x14ac:dyDescent="0.25">
      <c r="A20" s="12">
        <v>8</v>
      </c>
      <c r="B20" s="12" t="s">
        <v>118</v>
      </c>
      <c r="C20" s="13" t="s">
        <v>119</v>
      </c>
      <c r="D20" s="14" t="s">
        <v>120</v>
      </c>
      <c r="E20" s="14" t="s">
        <v>121</v>
      </c>
      <c r="F20" s="15">
        <v>43516</v>
      </c>
      <c r="G20" s="15">
        <v>43524</v>
      </c>
      <c r="H20" s="12">
        <v>897755</v>
      </c>
      <c r="I20" s="16">
        <v>1669</v>
      </c>
    </row>
    <row r="21" spans="1:9" ht="25.5" x14ac:dyDescent="0.25">
      <c r="A21" s="12">
        <v>9</v>
      </c>
      <c r="B21" s="12" t="s">
        <v>122</v>
      </c>
      <c r="C21" s="14" t="s">
        <v>123</v>
      </c>
      <c r="D21" s="18" t="s">
        <v>124</v>
      </c>
      <c r="E21" s="14" t="s">
        <v>125</v>
      </c>
      <c r="F21" s="15">
        <v>43516</v>
      </c>
      <c r="G21" s="15">
        <v>43525</v>
      </c>
      <c r="H21" s="12">
        <v>897911</v>
      </c>
      <c r="I21" s="16">
        <v>584</v>
      </c>
    </row>
    <row r="22" spans="1:9" ht="24" customHeight="1" x14ac:dyDescent="0.25">
      <c r="A22" s="12">
        <v>10</v>
      </c>
      <c r="B22" s="12" t="s">
        <v>126</v>
      </c>
      <c r="C22" s="13" t="s">
        <v>127</v>
      </c>
      <c r="D22" s="14" t="s">
        <v>32</v>
      </c>
      <c r="E22" s="14" t="s">
        <v>128</v>
      </c>
      <c r="F22" s="15">
        <v>43517</v>
      </c>
      <c r="G22" s="15">
        <v>43528</v>
      </c>
      <c r="H22" s="12">
        <v>897987</v>
      </c>
      <c r="I22" s="16">
        <v>639</v>
      </c>
    </row>
    <row r="23" spans="1:9" x14ac:dyDescent="0.25">
      <c r="A23" s="12">
        <v>11</v>
      </c>
      <c r="B23" s="12" t="s">
        <v>129</v>
      </c>
      <c r="C23" s="13"/>
      <c r="D23" s="14"/>
      <c r="E23" s="14"/>
      <c r="F23" s="15"/>
      <c r="G23" s="15"/>
      <c r="H23" s="12"/>
      <c r="I23" s="16"/>
    </row>
    <row r="24" spans="1:9" ht="28.5" customHeight="1" x14ac:dyDescent="0.25">
      <c r="A24" s="12">
        <v>12</v>
      </c>
      <c r="B24" s="12" t="s">
        <v>130</v>
      </c>
      <c r="C24" s="14" t="s">
        <v>132</v>
      </c>
      <c r="D24" s="18" t="s">
        <v>133</v>
      </c>
      <c r="E24" s="14" t="s">
        <v>134</v>
      </c>
      <c r="F24" s="15">
        <v>43498</v>
      </c>
      <c r="G24" s="15">
        <v>43539</v>
      </c>
      <c r="H24" s="12">
        <v>899332</v>
      </c>
      <c r="I24" s="16">
        <v>2269</v>
      </c>
    </row>
    <row r="25" spans="1:9" ht="24.75" customHeight="1" x14ac:dyDescent="0.25">
      <c r="A25" s="12">
        <v>13</v>
      </c>
      <c r="B25" s="12" t="s">
        <v>131</v>
      </c>
      <c r="C25" s="13" t="s">
        <v>135</v>
      </c>
      <c r="D25" s="14" t="s">
        <v>136</v>
      </c>
      <c r="E25" s="14" t="s">
        <v>137</v>
      </c>
      <c r="F25" s="15">
        <v>43524</v>
      </c>
      <c r="G25" s="15">
        <v>43535</v>
      </c>
      <c r="H25" s="12">
        <v>899292</v>
      </c>
      <c r="I25" s="16">
        <v>32</v>
      </c>
    </row>
    <row r="26" spans="1:9" x14ac:dyDescent="0.25">
      <c r="A26"/>
      <c r="B26"/>
      <c r="C26"/>
      <c r="D26"/>
      <c r="E26"/>
      <c r="F26"/>
      <c r="G26"/>
      <c r="H26"/>
      <c r="I26"/>
    </row>
    <row r="29" spans="1:9" ht="15.75" thickBot="1" x14ac:dyDescent="0.3"/>
    <row r="30" spans="1:9" ht="18" thickBot="1" x14ac:dyDescent="0.3">
      <c r="B30" s="40" t="s">
        <v>203</v>
      </c>
      <c r="C30" s="40"/>
      <c r="G30" s="43" t="s">
        <v>20</v>
      </c>
      <c r="H30" s="44"/>
      <c r="I30" s="20">
        <f>SUM(I13:I25)</f>
        <v>11697</v>
      </c>
    </row>
    <row r="31" spans="1:9" ht="15.75" thickBot="1" x14ac:dyDescent="0.3">
      <c r="A31"/>
      <c r="B31"/>
      <c r="C31"/>
      <c r="D31"/>
      <c r="E31"/>
      <c r="F31"/>
      <c r="G31"/>
      <c r="H31"/>
      <c r="I31" s="21"/>
    </row>
    <row r="32" spans="1:9" ht="18" thickBot="1" x14ac:dyDescent="0.3">
      <c r="A32"/>
      <c r="B32" s="40">
        <f>17+13</f>
        <v>30</v>
      </c>
      <c r="C32" s="40"/>
      <c r="D32"/>
      <c r="E32"/>
      <c r="F32"/>
      <c r="G32" s="43" t="s">
        <v>23</v>
      </c>
      <c r="H32" s="44"/>
      <c r="I32" s="20">
        <f>SUM('ENERO 2019 '!I33+I30)</f>
        <v>33857.130000000005</v>
      </c>
    </row>
    <row r="33" spans="1:9" x14ac:dyDescent="0.25">
      <c r="A33"/>
      <c r="B33" s="41" t="s">
        <v>22</v>
      </c>
      <c r="C33" s="41"/>
      <c r="D33"/>
      <c r="E33"/>
      <c r="F33"/>
      <c r="G33"/>
      <c r="H33"/>
      <c r="I33"/>
    </row>
  </sheetData>
  <mergeCells count="12">
    <mergeCell ref="C11:D11"/>
    <mergeCell ref="F11:G11"/>
    <mergeCell ref="B32:C32"/>
    <mergeCell ref="B33:C33"/>
    <mergeCell ref="G32:H32"/>
    <mergeCell ref="B30:C30"/>
    <mergeCell ref="G30:H30"/>
    <mergeCell ref="A9:B9"/>
    <mergeCell ref="D9:E10"/>
    <mergeCell ref="G9:I9"/>
    <mergeCell ref="A10:B10"/>
    <mergeCell ref="C4:G5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I68"/>
  <sheetViews>
    <sheetView view="pageLayout" topLeftCell="A37" zoomScale="70" zoomScaleNormal="85" zoomScaleSheetLayoutView="100" zoomScalePageLayoutView="70" workbookViewId="0">
      <selection activeCell="D63" sqref="D63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19" customWidth="1"/>
    <col min="4" max="4" width="45.7109375" style="19" customWidth="1"/>
    <col min="5" max="5" width="55.85546875" style="19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1" spans="1:9" x14ac:dyDescent="0.25">
      <c r="A1" s="24"/>
      <c r="B1" s="24"/>
    </row>
    <row r="2" spans="1:9" x14ac:dyDescent="0.25">
      <c r="A2" s="24"/>
      <c r="B2" s="24"/>
    </row>
    <row r="3" spans="1:9" x14ac:dyDescent="0.25">
      <c r="A3" s="24"/>
      <c r="B3" s="24"/>
    </row>
    <row r="4" spans="1:9" x14ac:dyDescent="0.25">
      <c r="A4" s="24"/>
      <c r="B4" s="24"/>
      <c r="C4" s="42" t="s">
        <v>206</v>
      </c>
      <c r="D4" s="42"/>
      <c r="E4" s="42"/>
      <c r="F4" s="42"/>
      <c r="G4" s="42"/>
    </row>
    <row r="5" spans="1:9" x14ac:dyDescent="0.25">
      <c r="A5" s="24"/>
      <c r="B5" s="24"/>
      <c r="C5" s="42"/>
      <c r="D5" s="42"/>
      <c r="E5" s="42"/>
      <c r="F5" s="42"/>
      <c r="G5" s="42"/>
    </row>
    <row r="6" spans="1:9" ht="18" customHeight="1" x14ac:dyDescent="0.25">
      <c r="A6" s="24"/>
      <c r="B6" s="24"/>
    </row>
    <row r="7" spans="1:9" x14ac:dyDescent="0.25">
      <c r="A7" s="24"/>
      <c r="B7" s="24"/>
    </row>
    <row r="8" spans="1:9" x14ac:dyDescent="0.25">
      <c r="A8" s="24"/>
      <c r="B8" s="24"/>
    </row>
    <row r="9" spans="1:9" ht="21" customHeight="1" x14ac:dyDescent="0.25">
      <c r="A9" s="45" t="s">
        <v>0</v>
      </c>
      <c r="B9" s="45"/>
      <c r="C9" s="1" t="s">
        <v>204</v>
      </c>
      <c r="D9" s="46" t="s">
        <v>15</v>
      </c>
      <c r="E9" s="46"/>
      <c r="F9" s="2" t="s">
        <v>1</v>
      </c>
      <c r="G9" s="47" t="s">
        <v>205</v>
      </c>
      <c r="H9" s="48"/>
      <c r="I9" s="48"/>
    </row>
    <row r="10" spans="1:9" ht="15.75" customHeight="1" x14ac:dyDescent="0.25">
      <c r="A10" s="45" t="s">
        <v>2</v>
      </c>
      <c r="B10" s="45"/>
      <c r="C10" s="3" t="s">
        <v>14</v>
      </c>
      <c r="D10" s="46"/>
      <c r="E10" s="46"/>
    </row>
    <row r="11" spans="1:9" ht="15.75" thickBot="1" x14ac:dyDescent="0.3">
      <c r="C11" s="49" t="s">
        <v>3</v>
      </c>
      <c r="D11" s="49"/>
      <c r="E11" s="7"/>
      <c r="F11" s="49" t="s">
        <v>4</v>
      </c>
      <c r="G11" s="49"/>
    </row>
    <row r="12" spans="1:9" ht="15.75" thickBot="1" x14ac:dyDescent="0.3">
      <c r="A12" s="8" t="s">
        <v>5</v>
      </c>
      <c r="B12" s="9" t="s">
        <v>6</v>
      </c>
      <c r="C12" s="9" t="s">
        <v>7</v>
      </c>
      <c r="D12" s="9" t="s">
        <v>8</v>
      </c>
      <c r="E12" s="9" t="s">
        <v>9</v>
      </c>
      <c r="F12" s="10" t="s">
        <v>10</v>
      </c>
      <c r="G12" s="9" t="s">
        <v>11</v>
      </c>
      <c r="H12" s="10" t="s">
        <v>12</v>
      </c>
      <c r="I12" s="11" t="s">
        <v>13</v>
      </c>
    </row>
    <row r="13" spans="1:9" s="17" customFormat="1" ht="25.5" customHeight="1" x14ac:dyDescent="0.2">
      <c r="A13" s="12">
        <v>1</v>
      </c>
      <c r="B13" s="12" t="s">
        <v>29</v>
      </c>
      <c r="C13" s="13" t="s">
        <v>19</v>
      </c>
      <c r="D13" s="14" t="s">
        <v>24</v>
      </c>
      <c r="E13" s="14" t="s">
        <v>138</v>
      </c>
      <c r="F13" s="15">
        <v>43530</v>
      </c>
      <c r="G13" s="15">
        <v>43539</v>
      </c>
      <c r="H13" s="12"/>
      <c r="I13" s="16">
        <v>1669</v>
      </c>
    </row>
    <row r="14" spans="1:9" s="18" customFormat="1" ht="25.5" customHeight="1" x14ac:dyDescent="0.2">
      <c r="A14" s="12">
        <v>2</v>
      </c>
      <c r="B14" s="12" t="s">
        <v>139</v>
      </c>
      <c r="C14" s="13" t="s">
        <v>140</v>
      </c>
      <c r="D14" s="14" t="s">
        <v>18</v>
      </c>
      <c r="E14" s="14" t="s">
        <v>141</v>
      </c>
      <c r="F14" s="15">
        <v>43530</v>
      </c>
      <c r="G14" s="15">
        <v>43539</v>
      </c>
      <c r="H14" s="12">
        <v>900115</v>
      </c>
      <c r="I14" s="16">
        <v>1669</v>
      </c>
    </row>
    <row r="15" spans="1:9" s="17" customFormat="1" ht="25.5" customHeight="1" x14ac:dyDescent="0.2">
      <c r="A15" s="12">
        <v>3</v>
      </c>
      <c r="B15" s="12" t="s">
        <v>142</v>
      </c>
      <c r="C15" s="13" t="s">
        <v>143</v>
      </c>
      <c r="D15" s="14" t="s">
        <v>144</v>
      </c>
      <c r="E15" s="14" t="s">
        <v>145</v>
      </c>
      <c r="F15" s="15">
        <v>43529</v>
      </c>
      <c r="G15" s="15">
        <v>43538</v>
      </c>
      <c r="H15" s="12">
        <v>899950</v>
      </c>
      <c r="I15" s="16">
        <v>639</v>
      </c>
    </row>
    <row r="16" spans="1:9" s="18" customFormat="1" ht="25.5" customHeight="1" x14ac:dyDescent="0.2">
      <c r="A16" s="12">
        <v>4</v>
      </c>
      <c r="B16" s="12" t="s">
        <v>146</v>
      </c>
      <c r="C16" s="13" t="s">
        <v>147</v>
      </c>
      <c r="D16" s="14" t="s">
        <v>148</v>
      </c>
      <c r="E16" s="14" t="s">
        <v>149</v>
      </c>
      <c r="F16" s="15">
        <v>43537</v>
      </c>
      <c r="G16" s="15">
        <v>43549</v>
      </c>
      <c r="H16" s="12">
        <v>908407</v>
      </c>
      <c r="I16" s="16">
        <v>1669</v>
      </c>
    </row>
    <row r="17" spans="1:9" s="18" customFormat="1" ht="25.5" customHeight="1" x14ac:dyDescent="0.2">
      <c r="A17" s="12">
        <v>5</v>
      </c>
      <c r="B17" s="12" t="s">
        <v>152</v>
      </c>
      <c r="C17" s="14" t="s">
        <v>150</v>
      </c>
      <c r="D17" s="14" t="s">
        <v>17</v>
      </c>
      <c r="E17" s="14" t="s">
        <v>151</v>
      </c>
      <c r="F17" s="15">
        <v>43537</v>
      </c>
      <c r="G17" s="15">
        <v>43549</v>
      </c>
      <c r="H17" s="12">
        <v>900342</v>
      </c>
      <c r="I17" s="16">
        <v>1669</v>
      </c>
    </row>
    <row r="18" spans="1:9" s="18" customFormat="1" ht="25.5" customHeight="1" x14ac:dyDescent="0.2">
      <c r="A18" s="12">
        <v>6</v>
      </c>
      <c r="B18" s="12" t="s">
        <v>153</v>
      </c>
      <c r="C18" s="14" t="s">
        <v>154</v>
      </c>
      <c r="D18" s="14" t="s">
        <v>155</v>
      </c>
      <c r="E18" s="14" t="s">
        <v>156</v>
      </c>
      <c r="F18" s="15">
        <v>43539</v>
      </c>
      <c r="G18" s="15">
        <v>43551</v>
      </c>
      <c r="H18" s="12">
        <v>900439</v>
      </c>
      <c r="I18" s="16">
        <v>639</v>
      </c>
    </row>
    <row r="19" spans="1:9" s="18" customFormat="1" ht="25.5" customHeight="1" x14ac:dyDescent="0.2">
      <c r="A19" s="12">
        <v>7</v>
      </c>
      <c r="B19" s="12" t="s">
        <v>30</v>
      </c>
      <c r="C19" s="13" t="s">
        <v>157</v>
      </c>
      <c r="D19" s="18" t="s">
        <v>159</v>
      </c>
      <c r="E19" s="14" t="s">
        <v>158</v>
      </c>
      <c r="F19" s="15">
        <v>43543</v>
      </c>
      <c r="G19" s="15">
        <v>43551</v>
      </c>
      <c r="H19" s="12">
        <v>891217</v>
      </c>
      <c r="I19" s="16">
        <v>639</v>
      </c>
    </row>
    <row r="20" spans="1:9" s="18" customFormat="1" ht="25.5" customHeight="1" x14ac:dyDescent="0.2">
      <c r="A20" s="12">
        <v>8</v>
      </c>
      <c r="B20" s="12" t="s">
        <v>160</v>
      </c>
      <c r="C20" s="13" t="s">
        <v>161</v>
      </c>
      <c r="D20" s="14" t="s">
        <v>162</v>
      </c>
      <c r="E20" s="14" t="s">
        <v>28</v>
      </c>
      <c r="F20" s="15">
        <v>43538</v>
      </c>
      <c r="G20" s="15">
        <v>43550</v>
      </c>
      <c r="H20" s="12">
        <v>908451</v>
      </c>
      <c r="I20" s="16">
        <v>1669</v>
      </c>
    </row>
    <row r="21" spans="1:9" s="18" customFormat="1" ht="25.5" customHeight="1" x14ac:dyDescent="0.2">
      <c r="A21" s="12">
        <v>9</v>
      </c>
      <c r="B21" s="12" t="s">
        <v>163</v>
      </c>
      <c r="C21" s="13" t="s">
        <v>164</v>
      </c>
      <c r="D21" s="14" t="s">
        <v>165</v>
      </c>
      <c r="E21" s="14" t="s">
        <v>166</v>
      </c>
      <c r="F21" s="15">
        <v>43545</v>
      </c>
      <c r="G21" s="15">
        <v>43556</v>
      </c>
      <c r="H21" s="12">
        <v>890951</v>
      </c>
      <c r="I21" s="16">
        <v>1669</v>
      </c>
    </row>
    <row r="22" spans="1:9" s="18" customFormat="1" ht="25.5" customHeight="1" x14ac:dyDescent="0.2">
      <c r="A22" s="12">
        <v>10</v>
      </c>
      <c r="B22" s="12" t="s">
        <v>167</v>
      </c>
      <c r="C22" s="13" t="s">
        <v>168</v>
      </c>
      <c r="D22" s="14" t="s">
        <v>48</v>
      </c>
      <c r="E22" s="14" t="s">
        <v>169</v>
      </c>
      <c r="F22" s="15">
        <v>43546</v>
      </c>
      <c r="G22" s="15">
        <v>43557</v>
      </c>
      <c r="H22" s="12">
        <v>892408</v>
      </c>
      <c r="I22" s="16">
        <v>1064</v>
      </c>
    </row>
    <row r="23" spans="1:9" s="17" customFormat="1" ht="25.5" customHeight="1" x14ac:dyDescent="0.2">
      <c r="A23" s="12">
        <v>11</v>
      </c>
      <c r="B23" s="12" t="s">
        <v>170</v>
      </c>
      <c r="C23" s="13" t="s">
        <v>171</v>
      </c>
      <c r="D23" s="14" t="s">
        <v>172</v>
      </c>
      <c r="E23" s="14" t="s">
        <v>173</v>
      </c>
      <c r="F23" s="15">
        <v>43546</v>
      </c>
      <c r="G23" s="15">
        <v>43557</v>
      </c>
      <c r="H23" s="12">
        <v>891421</v>
      </c>
      <c r="I23" s="16">
        <v>1679.47</v>
      </c>
    </row>
    <row r="24" spans="1:9" ht="25.5" customHeight="1" x14ac:dyDescent="0.25">
      <c r="A24" s="12">
        <v>12</v>
      </c>
      <c r="B24" s="12" t="s">
        <v>174</v>
      </c>
      <c r="C24" s="13" t="s">
        <v>175</v>
      </c>
      <c r="D24" s="14" t="s">
        <v>32</v>
      </c>
      <c r="E24" s="14" t="s">
        <v>176</v>
      </c>
      <c r="F24" s="15">
        <v>43550</v>
      </c>
      <c r="G24" s="15">
        <v>43528</v>
      </c>
      <c r="H24" s="12">
        <v>891543</v>
      </c>
      <c r="I24" s="16">
        <v>639</v>
      </c>
    </row>
    <row r="25" spans="1:9" ht="25.5" customHeight="1" x14ac:dyDescent="0.25">
      <c r="A25" s="12">
        <v>13</v>
      </c>
      <c r="B25" s="12" t="s">
        <v>177</v>
      </c>
      <c r="C25" s="13" t="s">
        <v>178</v>
      </c>
      <c r="D25" s="14" t="s">
        <v>179</v>
      </c>
      <c r="E25" s="14" t="s">
        <v>180</v>
      </c>
      <c r="F25" s="15">
        <v>43550</v>
      </c>
      <c r="G25" s="15">
        <v>43559</v>
      </c>
      <c r="H25" s="12">
        <v>892608</v>
      </c>
      <c r="I25" s="16">
        <v>639</v>
      </c>
    </row>
    <row r="26" spans="1:9" ht="15.75" thickBot="1" x14ac:dyDescent="0.3">
      <c r="A26"/>
      <c r="B26"/>
      <c r="C26"/>
      <c r="D26"/>
      <c r="E26"/>
      <c r="F26"/>
      <c r="G26"/>
      <c r="H26"/>
      <c r="I26"/>
    </row>
    <row r="27" spans="1:9" ht="24" customHeight="1" thickBot="1" x14ac:dyDescent="0.3">
      <c r="B27" s="40" t="s">
        <v>203</v>
      </c>
      <c r="C27" s="40"/>
      <c r="G27" s="43" t="s">
        <v>20</v>
      </c>
      <c r="H27" s="44"/>
      <c r="I27" s="20">
        <f>SUM(I13:I25)</f>
        <v>15952.47</v>
      </c>
    </row>
    <row r="28" spans="1:9" x14ac:dyDescent="0.25">
      <c r="A28"/>
      <c r="B28"/>
      <c r="C28"/>
      <c r="D28"/>
      <c r="E28"/>
      <c r="F28"/>
      <c r="G28"/>
      <c r="H28"/>
      <c r="I28" s="21"/>
    </row>
    <row r="29" spans="1:9" ht="17.25" x14ac:dyDescent="0.25">
      <c r="A29"/>
      <c r="B29" s="40">
        <f>15+12</f>
        <v>27</v>
      </c>
      <c r="C29" s="40"/>
      <c r="D29"/>
      <c r="E29"/>
      <c r="F29" s="27"/>
      <c r="G29" s="50"/>
      <c r="H29" s="50"/>
      <c r="I29" s="28"/>
    </row>
    <row r="30" spans="1:9" x14ac:dyDescent="0.25">
      <c r="A30"/>
      <c r="B30" s="41" t="s">
        <v>22</v>
      </c>
      <c r="C30" s="41"/>
      <c r="D30"/>
      <c r="E30"/>
      <c r="F30" s="27"/>
      <c r="G30" s="27"/>
      <c r="H30" s="27"/>
      <c r="I30" s="27"/>
    </row>
    <row r="31" spans="1:9" x14ac:dyDescent="0.25">
      <c r="A31"/>
      <c r="B31"/>
      <c r="C31"/>
      <c r="D31"/>
      <c r="E31"/>
      <c r="F31"/>
      <c r="G31"/>
      <c r="H31"/>
      <c r="I31"/>
    </row>
    <row r="32" spans="1:9" x14ac:dyDescent="0.25">
      <c r="A32"/>
      <c r="B32"/>
      <c r="C32"/>
      <c r="D32"/>
      <c r="E32"/>
      <c r="F32"/>
      <c r="G32"/>
      <c r="H32"/>
      <c r="I32"/>
    </row>
    <row r="33" spans="1:9" x14ac:dyDescent="0.25">
      <c r="A33"/>
      <c r="B33"/>
      <c r="C33"/>
      <c r="D33"/>
      <c r="E33"/>
      <c r="F33"/>
      <c r="G33"/>
      <c r="H33"/>
      <c r="I33"/>
    </row>
    <row r="34" spans="1:9" x14ac:dyDescent="0.25">
      <c r="A34"/>
      <c r="B34"/>
      <c r="C34"/>
      <c r="D34"/>
      <c r="E34"/>
      <c r="F34"/>
      <c r="G34"/>
      <c r="H34"/>
      <c r="I34"/>
    </row>
    <row r="35" spans="1:9" x14ac:dyDescent="0.25">
      <c r="A35"/>
      <c r="B35"/>
      <c r="C35"/>
      <c r="D35"/>
      <c r="E35"/>
      <c r="F35"/>
      <c r="G35"/>
      <c r="H35"/>
      <c r="I35"/>
    </row>
    <row r="37" spans="1:9" x14ac:dyDescent="0.25">
      <c r="A37" s="24"/>
      <c r="B37" s="24"/>
    </row>
    <row r="38" spans="1:9" x14ac:dyDescent="0.25">
      <c r="A38" s="24"/>
      <c r="B38" s="24"/>
    </row>
    <row r="39" spans="1:9" x14ac:dyDescent="0.25">
      <c r="A39" s="24"/>
      <c r="B39" s="24"/>
    </row>
    <row r="40" spans="1:9" x14ac:dyDescent="0.25">
      <c r="A40" s="24"/>
      <c r="B40" s="24"/>
      <c r="C40" s="42" t="s">
        <v>206</v>
      </c>
      <c r="D40" s="42"/>
      <c r="E40" s="42"/>
      <c r="F40" s="42"/>
      <c r="G40" s="42"/>
    </row>
    <row r="41" spans="1:9" x14ac:dyDescent="0.25">
      <c r="A41" s="24"/>
      <c r="B41" s="24"/>
      <c r="C41" s="42"/>
      <c r="D41" s="42"/>
      <c r="E41" s="42"/>
      <c r="F41" s="42"/>
      <c r="G41" s="42"/>
    </row>
    <row r="42" spans="1:9" ht="18" customHeight="1" x14ac:dyDescent="0.25">
      <c r="A42" s="24"/>
      <c r="B42" s="24"/>
    </row>
    <row r="43" spans="1:9" x14ac:dyDescent="0.25">
      <c r="A43" s="24"/>
      <c r="B43" s="24"/>
    </row>
    <row r="44" spans="1:9" x14ac:dyDescent="0.25">
      <c r="A44" s="24"/>
      <c r="B44" s="24"/>
    </row>
    <row r="45" spans="1:9" ht="15.75" x14ac:dyDescent="0.25">
      <c r="A45" s="45" t="s">
        <v>0</v>
      </c>
      <c r="B45" s="45"/>
      <c r="C45" s="1" t="s">
        <v>204</v>
      </c>
      <c r="D45" s="46" t="s">
        <v>15</v>
      </c>
      <c r="E45" s="46"/>
      <c r="F45" s="2" t="s">
        <v>1</v>
      </c>
      <c r="G45" s="47" t="s">
        <v>205</v>
      </c>
      <c r="H45" s="48"/>
      <c r="I45" s="48"/>
    </row>
    <row r="46" spans="1:9" ht="15.75" x14ac:dyDescent="0.25">
      <c r="A46" s="45" t="s">
        <v>2</v>
      </c>
      <c r="B46" s="45"/>
      <c r="C46" s="3" t="s">
        <v>14</v>
      </c>
      <c r="D46" s="46"/>
      <c r="E46" s="46"/>
    </row>
    <row r="47" spans="1:9" ht="15.75" thickBot="1" x14ac:dyDescent="0.3">
      <c r="C47" s="49" t="s">
        <v>3</v>
      </c>
      <c r="D47" s="49"/>
      <c r="E47" s="7"/>
      <c r="F47" s="49" t="s">
        <v>4</v>
      </c>
      <c r="G47" s="49"/>
    </row>
    <row r="48" spans="1:9" ht="15.75" thickBot="1" x14ac:dyDescent="0.3">
      <c r="A48" s="8" t="s">
        <v>5</v>
      </c>
      <c r="B48" s="9" t="s">
        <v>6</v>
      </c>
      <c r="C48" s="9" t="s">
        <v>7</v>
      </c>
      <c r="D48" s="9" t="s">
        <v>8</v>
      </c>
      <c r="E48" s="9" t="s">
        <v>9</v>
      </c>
      <c r="F48" s="10" t="s">
        <v>10</v>
      </c>
      <c r="G48" s="9" t="s">
        <v>11</v>
      </c>
      <c r="H48" s="10" t="s">
        <v>12</v>
      </c>
      <c r="I48" s="11" t="s">
        <v>13</v>
      </c>
    </row>
    <row r="49" spans="1:9" ht="25.5" x14ac:dyDescent="0.25">
      <c r="A49" s="12">
        <v>1</v>
      </c>
      <c r="B49" s="12" t="s">
        <v>181</v>
      </c>
      <c r="C49" s="13" t="s">
        <v>182</v>
      </c>
      <c r="D49" s="14" t="s">
        <v>183</v>
      </c>
      <c r="E49" s="14" t="s">
        <v>184</v>
      </c>
      <c r="F49" s="15">
        <v>43551</v>
      </c>
      <c r="G49" s="15">
        <v>43528</v>
      </c>
      <c r="H49" s="12">
        <v>892662</v>
      </c>
      <c r="I49" s="16">
        <v>1064</v>
      </c>
    </row>
    <row r="50" spans="1:9" ht="25.5" x14ac:dyDescent="0.25">
      <c r="A50" s="12">
        <v>2</v>
      </c>
      <c r="B50" s="12" t="s">
        <v>185</v>
      </c>
      <c r="C50" s="13" t="s">
        <v>186</v>
      </c>
      <c r="D50" s="14" t="s">
        <v>187</v>
      </c>
      <c r="E50" s="14" t="s">
        <v>188</v>
      </c>
      <c r="F50" s="15">
        <v>43551</v>
      </c>
      <c r="G50" s="15">
        <v>43564</v>
      </c>
      <c r="H50" s="12">
        <v>891594</v>
      </c>
      <c r="I50" s="16">
        <v>1064</v>
      </c>
    </row>
    <row r="51" spans="1:9" ht="38.25" x14ac:dyDescent="0.25">
      <c r="A51" s="12">
        <v>3</v>
      </c>
      <c r="B51" s="12" t="s">
        <v>189</v>
      </c>
      <c r="C51" s="13" t="s">
        <v>190</v>
      </c>
      <c r="D51" s="14" t="s">
        <v>191</v>
      </c>
      <c r="E51" s="14" t="s">
        <v>192</v>
      </c>
      <c r="F51" s="15">
        <v>43543</v>
      </c>
      <c r="G51" s="15">
        <v>43551</v>
      </c>
      <c r="H51" s="12">
        <v>891251</v>
      </c>
      <c r="I51" s="16">
        <v>17722</v>
      </c>
    </row>
    <row r="52" spans="1:9" ht="25.5" x14ac:dyDescent="0.25">
      <c r="A52" s="12">
        <v>4</v>
      </c>
      <c r="B52" s="12" t="s">
        <v>193</v>
      </c>
      <c r="C52" s="14" t="s">
        <v>194</v>
      </c>
      <c r="D52" s="14" t="s">
        <v>148</v>
      </c>
      <c r="E52" s="14" t="s">
        <v>195</v>
      </c>
      <c r="F52" s="15">
        <v>43539</v>
      </c>
      <c r="G52" s="15">
        <v>43551</v>
      </c>
      <c r="H52" s="12">
        <v>890655</v>
      </c>
      <c r="I52" s="16">
        <v>1644.03</v>
      </c>
    </row>
    <row r="53" spans="1:9" x14ac:dyDescent="0.25">
      <c r="A53" s="12">
        <v>5</v>
      </c>
      <c r="B53" s="12" t="s">
        <v>196</v>
      </c>
      <c r="C53" s="14" t="s">
        <v>197</v>
      </c>
      <c r="D53" s="14" t="s">
        <v>289</v>
      </c>
      <c r="E53" s="14" t="s">
        <v>198</v>
      </c>
      <c r="F53" s="15">
        <v>43559</v>
      </c>
      <c r="G53" s="15">
        <v>43573</v>
      </c>
      <c r="H53" s="12">
        <v>898374</v>
      </c>
      <c r="I53" s="16">
        <v>3503</v>
      </c>
    </row>
    <row r="54" spans="1:9" ht="25.5" x14ac:dyDescent="0.25">
      <c r="A54" s="12">
        <v>6</v>
      </c>
      <c r="B54" s="12" t="s">
        <v>207</v>
      </c>
      <c r="C54" s="13" t="s">
        <v>208</v>
      </c>
      <c r="D54" s="19" t="s">
        <v>209</v>
      </c>
      <c r="E54" s="14" t="s">
        <v>210</v>
      </c>
      <c r="F54" s="15">
        <v>43562</v>
      </c>
      <c r="G54" s="15">
        <v>43570</v>
      </c>
      <c r="H54" s="12">
        <v>891787</v>
      </c>
      <c r="I54" s="16">
        <v>1064</v>
      </c>
    </row>
    <row r="55" spans="1:9" x14ac:dyDescent="0.25">
      <c r="A55" s="12">
        <v>7</v>
      </c>
      <c r="B55" s="12" t="s">
        <v>211</v>
      </c>
      <c r="C55" s="13" t="s">
        <v>212</v>
      </c>
      <c r="D55" s="19" t="s">
        <v>16</v>
      </c>
      <c r="E55" s="14" t="s">
        <v>213</v>
      </c>
      <c r="F55" s="15">
        <v>43552</v>
      </c>
      <c r="G55" s="15">
        <v>43560</v>
      </c>
      <c r="H55" s="12">
        <v>905031</v>
      </c>
      <c r="I55" s="16">
        <v>11459.46</v>
      </c>
    </row>
    <row r="56" spans="1:9" x14ac:dyDescent="0.25">
      <c r="A56" s="12"/>
      <c r="B56" s="12"/>
      <c r="C56" s="13"/>
      <c r="D56" s="14"/>
      <c r="E56" s="14"/>
      <c r="F56" s="15"/>
      <c r="G56" s="15"/>
      <c r="H56" s="12"/>
      <c r="I56" s="16"/>
    </row>
    <row r="57" spans="1:9" x14ac:dyDescent="0.25">
      <c r="A57" s="12"/>
      <c r="B57" s="12"/>
      <c r="C57" s="13"/>
      <c r="D57" s="14"/>
      <c r="E57" s="14"/>
      <c r="F57" s="15"/>
      <c r="G57" s="15"/>
      <c r="H57" s="12"/>
      <c r="I57" s="16"/>
    </row>
    <row r="58" spans="1:9" x14ac:dyDescent="0.25">
      <c r="A58" s="12"/>
      <c r="B58" s="12"/>
      <c r="C58" s="13"/>
      <c r="D58" s="14"/>
      <c r="E58" s="14"/>
      <c r="F58" s="15"/>
      <c r="G58" s="15"/>
      <c r="H58" s="12"/>
      <c r="I58" s="16"/>
    </row>
    <row r="59" spans="1:9" x14ac:dyDescent="0.25">
      <c r="A59" s="12"/>
      <c r="B59" s="12"/>
      <c r="C59" s="13"/>
      <c r="D59" s="14"/>
      <c r="E59" s="14"/>
      <c r="F59" s="15"/>
      <c r="G59" s="15"/>
      <c r="H59" s="12"/>
      <c r="I59" s="16"/>
    </row>
    <row r="60" spans="1:9" ht="15.75" thickBot="1" x14ac:dyDescent="0.3">
      <c r="A60"/>
      <c r="B60"/>
      <c r="C60"/>
      <c r="D60"/>
      <c r="E60"/>
      <c r="F60"/>
      <c r="G60"/>
      <c r="H60"/>
      <c r="I60"/>
    </row>
    <row r="61" spans="1:9" ht="18" thickBot="1" x14ac:dyDescent="0.3">
      <c r="B61" s="40" t="s">
        <v>21</v>
      </c>
      <c r="C61" s="40"/>
      <c r="G61" s="43" t="s">
        <v>20</v>
      </c>
      <c r="H61" s="44"/>
      <c r="I61" s="20">
        <f>SUM(I49:I59)</f>
        <v>37520.49</v>
      </c>
    </row>
    <row r="62" spans="1:9" ht="15.75" thickBot="1" x14ac:dyDescent="0.3">
      <c r="A62"/>
      <c r="B62"/>
      <c r="C62"/>
      <c r="D62"/>
      <c r="E62"/>
      <c r="F62"/>
      <c r="G62"/>
      <c r="H62"/>
      <c r="I62" s="21"/>
    </row>
    <row r="63" spans="1:9" ht="18" thickBot="1" x14ac:dyDescent="0.3">
      <c r="A63"/>
      <c r="B63" s="40">
        <f>17+13+7</f>
        <v>37</v>
      </c>
      <c r="C63" s="40"/>
      <c r="D63"/>
      <c r="E63"/>
      <c r="F63"/>
      <c r="G63" s="43" t="s">
        <v>23</v>
      </c>
      <c r="H63" s="44"/>
      <c r="I63" s="20">
        <f>I61+'FEBRERO 2019'!I32</f>
        <v>71377.62</v>
      </c>
    </row>
    <row r="64" spans="1:9" x14ac:dyDescent="0.25">
      <c r="A64"/>
      <c r="B64" s="41" t="s">
        <v>22</v>
      </c>
      <c r="C64" s="41"/>
      <c r="D64"/>
      <c r="E64"/>
      <c r="F64"/>
      <c r="G64"/>
      <c r="H64"/>
      <c r="I64"/>
    </row>
    <row r="65" spans="1:9" x14ac:dyDescent="0.25">
      <c r="A65"/>
      <c r="B65"/>
      <c r="C65"/>
      <c r="D65"/>
      <c r="E65"/>
      <c r="F65"/>
      <c r="G65"/>
      <c r="H65"/>
      <c r="I65"/>
    </row>
    <row r="66" spans="1:9" x14ac:dyDescent="0.25">
      <c r="A66"/>
      <c r="B66"/>
      <c r="C66"/>
      <c r="D66"/>
      <c r="E66"/>
      <c r="F66"/>
      <c r="G66"/>
      <c r="H66"/>
      <c r="I66"/>
    </row>
    <row r="67" spans="1:9" x14ac:dyDescent="0.25">
      <c r="A67"/>
      <c r="B67"/>
      <c r="C67"/>
      <c r="D67"/>
      <c r="E67"/>
      <c r="F67"/>
      <c r="G67"/>
      <c r="H67"/>
      <c r="I67"/>
    </row>
    <row r="68" spans="1:9" x14ac:dyDescent="0.25">
      <c r="A68"/>
      <c r="B68"/>
      <c r="C68"/>
      <c r="D68"/>
      <c r="E68"/>
      <c r="F68"/>
      <c r="G68"/>
      <c r="H68"/>
      <c r="I68"/>
    </row>
  </sheetData>
  <mergeCells count="24">
    <mergeCell ref="B64:C64"/>
    <mergeCell ref="C47:D47"/>
    <mergeCell ref="F47:G47"/>
    <mergeCell ref="B61:C61"/>
    <mergeCell ref="G61:H61"/>
    <mergeCell ref="B63:C63"/>
    <mergeCell ref="G63:H63"/>
    <mergeCell ref="A45:B45"/>
    <mergeCell ref="D45:E46"/>
    <mergeCell ref="G45:I45"/>
    <mergeCell ref="A46:B46"/>
    <mergeCell ref="C40:G41"/>
    <mergeCell ref="C11:D11"/>
    <mergeCell ref="F11:G11"/>
    <mergeCell ref="B29:C29"/>
    <mergeCell ref="B30:C30"/>
    <mergeCell ref="G29:H29"/>
    <mergeCell ref="B27:C27"/>
    <mergeCell ref="G27:H27"/>
    <mergeCell ref="A9:B9"/>
    <mergeCell ref="D9:E10"/>
    <mergeCell ref="G9:I9"/>
    <mergeCell ref="A10:B10"/>
    <mergeCell ref="C4:G5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  <pageSetUpPr fitToPage="1"/>
  </sheetPr>
  <dimension ref="A3:I32"/>
  <sheetViews>
    <sheetView view="pageLayout" topLeftCell="A7" zoomScale="70" zoomScaleNormal="85" zoomScaleSheetLayoutView="100" zoomScalePageLayoutView="70" workbookViewId="0">
      <selection activeCell="D26" sqref="D26"/>
    </sheetView>
  </sheetViews>
  <sheetFormatPr baseColWidth="10" defaultRowHeight="15" x14ac:dyDescent="0.25"/>
  <cols>
    <col min="1" max="1" width="5.7109375" style="24" customWidth="1"/>
    <col min="2" max="2" width="10.7109375" style="24" customWidth="1"/>
    <col min="3" max="3" width="40.7109375" style="19" customWidth="1"/>
    <col min="4" max="4" width="45.7109375" style="19" customWidth="1"/>
    <col min="5" max="5" width="54.140625" style="19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3" spans="1:9" x14ac:dyDescent="0.25">
      <c r="C3" s="42" t="s">
        <v>206</v>
      </c>
      <c r="D3" s="42"/>
      <c r="E3" s="42"/>
      <c r="F3" s="42"/>
      <c r="G3" s="42"/>
    </row>
    <row r="4" spans="1:9" x14ac:dyDescent="0.25">
      <c r="C4" s="42"/>
      <c r="D4" s="42"/>
      <c r="E4" s="42"/>
      <c r="F4" s="42"/>
      <c r="G4" s="42"/>
    </row>
    <row r="5" spans="1:9" ht="18" customHeight="1" x14ac:dyDescent="0.25"/>
    <row r="8" spans="1:9" ht="15.75" x14ac:dyDescent="0.25">
      <c r="A8" s="45" t="s">
        <v>0</v>
      </c>
      <c r="B8" s="45"/>
      <c r="C8" s="1" t="s">
        <v>204</v>
      </c>
      <c r="D8" s="46" t="s">
        <v>15</v>
      </c>
      <c r="E8" s="46"/>
      <c r="F8" s="2" t="s">
        <v>1</v>
      </c>
      <c r="G8" s="47" t="s">
        <v>205</v>
      </c>
      <c r="H8" s="48"/>
      <c r="I8" s="48"/>
    </row>
    <row r="9" spans="1:9" ht="15.75" x14ac:dyDescent="0.25">
      <c r="A9" s="45" t="s">
        <v>2</v>
      </c>
      <c r="B9" s="45"/>
      <c r="C9" s="3" t="s">
        <v>14</v>
      </c>
      <c r="D9" s="46"/>
      <c r="E9" s="46"/>
    </row>
    <row r="10" spans="1:9" ht="15.75" thickBot="1" x14ac:dyDescent="0.3">
      <c r="C10" s="49" t="s">
        <v>3</v>
      </c>
      <c r="D10" s="49"/>
      <c r="E10" s="29"/>
      <c r="F10" s="49" t="s">
        <v>4</v>
      </c>
      <c r="G10" s="49"/>
    </row>
    <row r="11" spans="1:9" ht="15.75" thickBot="1" x14ac:dyDescent="0.3">
      <c r="A11" s="8" t="s">
        <v>5</v>
      </c>
      <c r="B11" s="9" t="s">
        <v>6</v>
      </c>
      <c r="C11" s="9" t="s">
        <v>7</v>
      </c>
      <c r="D11" s="38" t="s">
        <v>8</v>
      </c>
      <c r="E11" s="9" t="s">
        <v>9</v>
      </c>
      <c r="F11" s="10" t="s">
        <v>10</v>
      </c>
      <c r="G11" s="9" t="s">
        <v>11</v>
      </c>
      <c r="H11" s="10" t="s">
        <v>12</v>
      </c>
      <c r="I11" s="11" t="s">
        <v>13</v>
      </c>
    </row>
    <row r="12" spans="1:9" ht="25.5" x14ac:dyDescent="0.25">
      <c r="A12" s="12">
        <v>1</v>
      </c>
      <c r="B12" s="12" t="s">
        <v>214</v>
      </c>
      <c r="C12" s="13" t="s">
        <v>123</v>
      </c>
      <c r="D12" s="14" t="s">
        <v>289</v>
      </c>
      <c r="E12" s="14" t="s">
        <v>215</v>
      </c>
      <c r="F12" s="15">
        <v>43560</v>
      </c>
      <c r="G12" s="15">
        <v>43574</v>
      </c>
      <c r="H12" s="12">
        <v>898790</v>
      </c>
      <c r="I12" s="16">
        <v>3366.96</v>
      </c>
    </row>
    <row r="13" spans="1:9" x14ac:dyDescent="0.25">
      <c r="A13" s="12">
        <v>2</v>
      </c>
      <c r="B13" s="12" t="s">
        <v>216</v>
      </c>
      <c r="C13" s="13" t="s">
        <v>217</v>
      </c>
      <c r="D13" s="14" t="s">
        <v>289</v>
      </c>
      <c r="E13" s="14" t="s">
        <v>218</v>
      </c>
      <c r="F13" s="15">
        <v>43570</v>
      </c>
      <c r="G13" s="15">
        <v>43586</v>
      </c>
      <c r="H13" s="12">
        <v>900264</v>
      </c>
      <c r="I13" s="16">
        <v>1669</v>
      </c>
    </row>
    <row r="14" spans="1:9" ht="25.5" x14ac:dyDescent="0.25">
      <c r="A14" s="12">
        <v>3</v>
      </c>
      <c r="B14" s="12" t="s">
        <v>219</v>
      </c>
      <c r="C14" s="13" t="s">
        <v>220</v>
      </c>
      <c r="D14" s="14" t="s">
        <v>221</v>
      </c>
      <c r="E14" s="14" t="s">
        <v>222</v>
      </c>
      <c r="F14" s="15">
        <v>43565</v>
      </c>
      <c r="G14" s="15">
        <v>43581</v>
      </c>
      <c r="H14" s="12">
        <v>899089</v>
      </c>
      <c r="I14" s="16">
        <v>1669</v>
      </c>
    </row>
    <row r="15" spans="1:9" ht="25.5" x14ac:dyDescent="0.25">
      <c r="A15" s="12">
        <v>4</v>
      </c>
      <c r="B15" s="12" t="s">
        <v>223</v>
      </c>
      <c r="C15" s="13" t="s">
        <v>224</v>
      </c>
      <c r="D15" s="14" t="s">
        <v>225</v>
      </c>
      <c r="E15" s="14" t="s">
        <v>226</v>
      </c>
      <c r="F15" s="15">
        <v>43571</v>
      </c>
      <c r="G15" s="15">
        <v>43558</v>
      </c>
      <c r="H15" s="12">
        <v>899288</v>
      </c>
      <c r="I15" s="16">
        <v>1725</v>
      </c>
    </row>
    <row r="16" spans="1:9" ht="25.5" x14ac:dyDescent="0.25">
      <c r="A16" s="12">
        <v>5</v>
      </c>
      <c r="B16" s="12" t="s">
        <v>227</v>
      </c>
      <c r="C16" s="14" t="s">
        <v>228</v>
      </c>
      <c r="D16" s="14" t="s">
        <v>290</v>
      </c>
      <c r="E16" s="14" t="s">
        <v>229</v>
      </c>
      <c r="F16" s="15">
        <v>43566</v>
      </c>
      <c r="G16" s="15">
        <v>43584</v>
      </c>
      <c r="H16" s="12">
        <v>899656</v>
      </c>
      <c r="I16" s="16">
        <v>1669</v>
      </c>
    </row>
    <row r="17" spans="1:9" ht="25.5" x14ac:dyDescent="0.25">
      <c r="A17" s="12">
        <v>6</v>
      </c>
      <c r="B17" s="12" t="s">
        <v>230</v>
      </c>
      <c r="C17" s="14" t="s">
        <v>231</v>
      </c>
      <c r="D17" s="14" t="s">
        <v>289</v>
      </c>
      <c r="E17" s="14" t="s">
        <v>232</v>
      </c>
      <c r="F17" s="15">
        <v>43567</v>
      </c>
      <c r="G17" s="15">
        <v>43585</v>
      </c>
      <c r="H17" s="12">
        <v>900163</v>
      </c>
      <c r="I17" s="16">
        <v>2452</v>
      </c>
    </row>
    <row r="18" spans="1:9" x14ac:dyDescent="0.25">
      <c r="A18" s="12">
        <v>7</v>
      </c>
      <c r="B18" s="12" t="s">
        <v>233</v>
      </c>
      <c r="C18" s="13" t="s">
        <v>234</v>
      </c>
      <c r="D18" s="39" t="s">
        <v>235</v>
      </c>
      <c r="E18" s="14" t="s">
        <v>236</v>
      </c>
      <c r="F18" s="15">
        <v>43547</v>
      </c>
      <c r="G18" s="15">
        <v>43595</v>
      </c>
      <c r="H18" s="12">
        <v>899448</v>
      </c>
      <c r="I18" s="16">
        <v>1669</v>
      </c>
    </row>
    <row r="19" spans="1:9" x14ac:dyDescent="0.25">
      <c r="A19" s="12">
        <v>8</v>
      </c>
      <c r="B19" s="12" t="s">
        <v>237</v>
      </c>
      <c r="C19" s="13" t="s">
        <v>238</v>
      </c>
      <c r="D19" s="14" t="s">
        <v>66</v>
      </c>
      <c r="E19" s="14" t="s">
        <v>239</v>
      </c>
      <c r="F19" s="15">
        <v>43580</v>
      </c>
      <c r="G19" s="15">
        <v>43595</v>
      </c>
      <c r="H19" s="12">
        <v>904196</v>
      </c>
      <c r="I19" s="16">
        <v>1669</v>
      </c>
    </row>
    <row r="20" spans="1:9" x14ac:dyDescent="0.25">
      <c r="A20" s="12">
        <v>9</v>
      </c>
      <c r="B20" s="12" t="s">
        <v>240</v>
      </c>
      <c r="C20" s="13" t="s">
        <v>241</v>
      </c>
      <c r="D20" s="14" t="s">
        <v>136</v>
      </c>
      <c r="E20" s="14" t="s">
        <v>242</v>
      </c>
      <c r="F20" s="15">
        <v>43524</v>
      </c>
      <c r="G20" s="15">
        <v>43543</v>
      </c>
      <c r="H20" s="12"/>
      <c r="I20" s="16"/>
    </row>
    <row r="21" spans="1:9" x14ac:dyDescent="0.25">
      <c r="A21" s="12">
        <v>10</v>
      </c>
      <c r="B21" s="12" t="s">
        <v>243</v>
      </c>
      <c r="C21" s="13" t="s">
        <v>244</v>
      </c>
      <c r="D21" s="14" t="s">
        <v>289</v>
      </c>
      <c r="E21" s="14" t="s">
        <v>245</v>
      </c>
      <c r="F21" s="15">
        <v>43580</v>
      </c>
      <c r="G21" s="15">
        <v>43598</v>
      </c>
      <c r="H21" s="12">
        <v>904951</v>
      </c>
      <c r="I21" s="16">
        <v>1064</v>
      </c>
    </row>
    <row r="22" spans="1:9" x14ac:dyDescent="0.25">
      <c r="A22" s="12">
        <v>11</v>
      </c>
      <c r="B22" s="12" t="s">
        <v>246</v>
      </c>
      <c r="C22" s="13" t="s">
        <v>247</v>
      </c>
      <c r="D22" s="14" t="s">
        <v>248</v>
      </c>
      <c r="E22" s="14" t="s">
        <v>249</v>
      </c>
      <c r="F22" s="15">
        <v>43585</v>
      </c>
      <c r="G22" s="15">
        <v>43600</v>
      </c>
      <c r="H22" s="12">
        <v>907671</v>
      </c>
      <c r="I22" s="16">
        <v>1064</v>
      </c>
    </row>
    <row r="23" spans="1:9" x14ac:dyDescent="0.25">
      <c r="A23" s="12"/>
      <c r="B23" s="12"/>
      <c r="C23" s="13"/>
      <c r="D23" s="14"/>
      <c r="E23" s="14"/>
      <c r="F23" s="15"/>
      <c r="G23" s="15"/>
      <c r="H23" s="12"/>
      <c r="I23" s="16"/>
    </row>
    <row r="24" spans="1:9" ht="15.75" thickBot="1" x14ac:dyDescent="0.3">
      <c r="A24"/>
      <c r="B24"/>
      <c r="C24"/>
      <c r="D24"/>
      <c r="E24"/>
      <c r="F24"/>
      <c r="G24"/>
      <c r="H24"/>
      <c r="I24"/>
    </row>
    <row r="25" spans="1:9" ht="18" thickBot="1" x14ac:dyDescent="0.3">
      <c r="B25" s="40" t="s">
        <v>292</v>
      </c>
      <c r="C25" s="40"/>
      <c r="G25" s="43" t="s">
        <v>20</v>
      </c>
      <c r="H25" s="44"/>
      <c r="I25" s="20">
        <f>SUM(I12:I23)</f>
        <v>18016.96</v>
      </c>
    </row>
    <row r="26" spans="1:9" ht="15.75" thickBot="1" x14ac:dyDescent="0.3">
      <c r="A26"/>
      <c r="B26"/>
      <c r="C26"/>
      <c r="D26"/>
      <c r="E26"/>
      <c r="F26"/>
      <c r="G26"/>
      <c r="H26"/>
      <c r="I26" s="21"/>
    </row>
    <row r="27" spans="1:9" ht="18" thickBot="1" x14ac:dyDescent="0.3">
      <c r="A27"/>
      <c r="B27" s="40">
        <f>17+13+7+11</f>
        <v>48</v>
      </c>
      <c r="C27" s="40"/>
      <c r="D27"/>
      <c r="E27"/>
      <c r="F27"/>
      <c r="G27" s="43" t="s">
        <v>23</v>
      </c>
      <c r="H27" s="44"/>
      <c r="I27" s="20">
        <f>I25+'MARZO 2019'!I63</f>
        <v>89394.579999999987</v>
      </c>
    </row>
    <row r="28" spans="1:9" x14ac:dyDescent="0.25">
      <c r="A28"/>
      <c r="B28" s="41" t="s">
        <v>22</v>
      </c>
      <c r="C28" s="41"/>
      <c r="D28"/>
      <c r="E28"/>
      <c r="F28"/>
      <c r="G28"/>
      <c r="H28"/>
      <c r="I28"/>
    </row>
    <row r="29" spans="1:9" x14ac:dyDescent="0.25">
      <c r="A29"/>
      <c r="B29"/>
      <c r="C29"/>
      <c r="D29"/>
      <c r="E29"/>
      <c r="F29"/>
      <c r="G29"/>
      <c r="H29"/>
      <c r="I29"/>
    </row>
    <row r="30" spans="1:9" x14ac:dyDescent="0.25">
      <c r="A30"/>
      <c r="B30"/>
      <c r="C30"/>
      <c r="D30"/>
      <c r="E30"/>
      <c r="F30"/>
      <c r="G30"/>
      <c r="H30"/>
      <c r="I30"/>
    </row>
    <row r="31" spans="1:9" x14ac:dyDescent="0.25">
      <c r="A31"/>
      <c r="B31"/>
      <c r="C31"/>
      <c r="D31"/>
      <c r="E31"/>
      <c r="F31"/>
      <c r="G31"/>
      <c r="H31"/>
      <c r="I31"/>
    </row>
    <row r="32" spans="1:9" x14ac:dyDescent="0.25">
      <c r="A32"/>
      <c r="B32"/>
      <c r="C32"/>
      <c r="D32"/>
      <c r="E32"/>
      <c r="F32"/>
      <c r="G32"/>
      <c r="H32"/>
      <c r="I32"/>
    </row>
  </sheetData>
  <mergeCells count="12">
    <mergeCell ref="C3:G4"/>
    <mergeCell ref="A8:B8"/>
    <mergeCell ref="D8:E9"/>
    <mergeCell ref="G8:I8"/>
    <mergeCell ref="A9:B9"/>
    <mergeCell ref="C10:D10"/>
    <mergeCell ref="F10:G10"/>
    <mergeCell ref="B25:C25"/>
    <mergeCell ref="G25:H25"/>
    <mergeCell ref="B27:C27"/>
    <mergeCell ref="G27:H27"/>
    <mergeCell ref="B28:C28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  <pageSetUpPr fitToPage="1"/>
  </sheetPr>
  <dimension ref="A4:I31"/>
  <sheetViews>
    <sheetView view="pageLayout" topLeftCell="A13" zoomScale="70" zoomScaleNormal="85" zoomScaleSheetLayoutView="100" zoomScalePageLayoutView="70" workbookViewId="0">
      <selection activeCell="D26" sqref="D26"/>
    </sheetView>
  </sheetViews>
  <sheetFormatPr baseColWidth="10" defaultRowHeight="15" x14ac:dyDescent="0.25"/>
  <cols>
    <col min="1" max="1" width="5.7109375" style="24" customWidth="1"/>
    <col min="2" max="2" width="10.7109375" style="24" customWidth="1"/>
    <col min="3" max="3" width="40.7109375" style="19" customWidth="1"/>
    <col min="4" max="4" width="45.7109375" style="19" customWidth="1"/>
    <col min="5" max="5" width="52.7109375" style="19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42" t="s">
        <v>206</v>
      </c>
      <c r="D4" s="42"/>
      <c r="E4" s="42"/>
      <c r="F4" s="42"/>
      <c r="G4" s="42"/>
    </row>
    <row r="5" spans="1:9" x14ac:dyDescent="0.25">
      <c r="C5" s="42"/>
      <c r="D5" s="42"/>
      <c r="E5" s="42"/>
      <c r="F5" s="42"/>
      <c r="G5" s="42"/>
    </row>
    <row r="6" spans="1:9" ht="18" customHeight="1" x14ac:dyDescent="0.25"/>
    <row r="9" spans="1:9" ht="21" customHeight="1" x14ac:dyDescent="0.25">
      <c r="A9" s="45" t="s">
        <v>0</v>
      </c>
      <c r="B9" s="45"/>
      <c r="C9" s="1" t="s">
        <v>204</v>
      </c>
      <c r="D9" s="46" t="s">
        <v>15</v>
      </c>
      <c r="E9" s="46"/>
      <c r="F9" s="2" t="s">
        <v>1</v>
      </c>
      <c r="G9" s="47" t="s">
        <v>205</v>
      </c>
      <c r="H9" s="48"/>
      <c r="I9" s="48"/>
    </row>
    <row r="10" spans="1:9" ht="15.75" customHeight="1" x14ac:dyDescent="0.25">
      <c r="A10" s="45" t="s">
        <v>2</v>
      </c>
      <c r="B10" s="45"/>
      <c r="C10" s="3" t="s">
        <v>14</v>
      </c>
      <c r="D10" s="46"/>
      <c r="E10" s="46"/>
    </row>
    <row r="11" spans="1:9" ht="15.75" thickBot="1" x14ac:dyDescent="0.3">
      <c r="C11" s="49" t="s">
        <v>3</v>
      </c>
      <c r="D11" s="49"/>
      <c r="E11" s="29"/>
      <c r="F11" s="49" t="s">
        <v>4</v>
      </c>
      <c r="G11" s="49"/>
    </row>
    <row r="12" spans="1:9" ht="15.75" thickBot="1" x14ac:dyDescent="0.3">
      <c r="A12" s="8" t="s">
        <v>5</v>
      </c>
      <c r="B12" s="9" t="s">
        <v>6</v>
      </c>
      <c r="C12" s="9" t="s">
        <v>7</v>
      </c>
      <c r="D12" s="9" t="s">
        <v>8</v>
      </c>
      <c r="E12" s="9" t="s">
        <v>9</v>
      </c>
      <c r="F12" s="10" t="s">
        <v>10</v>
      </c>
      <c r="G12" s="9" t="s">
        <v>11</v>
      </c>
      <c r="H12" s="10" t="s">
        <v>12</v>
      </c>
      <c r="I12" s="11" t="s">
        <v>13</v>
      </c>
    </row>
    <row r="13" spans="1:9" s="17" customFormat="1" ht="25.5" customHeight="1" x14ac:dyDescent="0.2">
      <c r="A13" s="12">
        <v>1</v>
      </c>
      <c r="B13" s="12" t="s">
        <v>250</v>
      </c>
      <c r="C13" s="13" t="s">
        <v>251</v>
      </c>
      <c r="D13" s="14" t="s">
        <v>289</v>
      </c>
      <c r="E13" s="14" t="s">
        <v>252</v>
      </c>
      <c r="F13" s="15">
        <v>43594</v>
      </c>
      <c r="G13" s="15">
        <v>43600</v>
      </c>
      <c r="H13" s="12">
        <v>905939</v>
      </c>
      <c r="I13" s="16">
        <v>1669</v>
      </c>
    </row>
    <row r="14" spans="1:9" s="18" customFormat="1" ht="25.5" customHeight="1" x14ac:dyDescent="0.2">
      <c r="A14" s="12">
        <v>2</v>
      </c>
      <c r="B14" s="12" t="s">
        <v>253</v>
      </c>
      <c r="C14" s="13" t="s">
        <v>254</v>
      </c>
      <c r="D14" s="14" t="s">
        <v>66</v>
      </c>
      <c r="E14" s="14" t="s">
        <v>255</v>
      </c>
      <c r="F14" s="15">
        <v>43600</v>
      </c>
      <c r="G14" s="15">
        <v>43614</v>
      </c>
      <c r="H14" s="12">
        <v>911056</v>
      </c>
      <c r="I14" s="16">
        <v>1064</v>
      </c>
    </row>
    <row r="15" spans="1:9" s="17" customFormat="1" ht="25.5" customHeight="1" x14ac:dyDescent="0.2">
      <c r="A15" s="12">
        <v>3</v>
      </c>
      <c r="B15" s="12" t="s">
        <v>256</v>
      </c>
      <c r="C15" s="13" t="s">
        <v>257</v>
      </c>
      <c r="D15" s="14" t="s">
        <v>258</v>
      </c>
      <c r="E15" s="14" t="s">
        <v>259</v>
      </c>
      <c r="F15" s="15">
        <v>43602</v>
      </c>
      <c r="G15" s="15">
        <v>43615</v>
      </c>
      <c r="H15" s="12"/>
      <c r="I15" s="16"/>
    </row>
    <row r="16" spans="1:9" s="18" customFormat="1" ht="25.5" customHeight="1" x14ac:dyDescent="0.2">
      <c r="A16" s="12">
        <v>4</v>
      </c>
      <c r="B16" s="12" t="s">
        <v>260</v>
      </c>
      <c r="C16" s="13" t="s">
        <v>261</v>
      </c>
      <c r="D16" s="14" t="s">
        <v>289</v>
      </c>
      <c r="E16" s="14" t="s">
        <v>262</v>
      </c>
      <c r="F16" s="15">
        <v>43601</v>
      </c>
      <c r="G16" s="15">
        <v>43615</v>
      </c>
      <c r="H16" s="12">
        <v>907699</v>
      </c>
      <c r="I16" s="16">
        <v>3222.4</v>
      </c>
    </row>
    <row r="17" spans="1:9" s="18" customFormat="1" ht="25.5" customHeight="1" x14ac:dyDescent="0.2">
      <c r="A17" s="12">
        <v>6</v>
      </c>
      <c r="B17" s="30" t="s">
        <v>263</v>
      </c>
      <c r="C17" s="14" t="s">
        <v>265</v>
      </c>
      <c r="D17" s="14" t="s">
        <v>66</v>
      </c>
      <c r="E17" s="14" t="s">
        <v>266</v>
      </c>
      <c r="F17" s="15">
        <v>43607</v>
      </c>
      <c r="G17" s="15">
        <v>43619</v>
      </c>
      <c r="H17" s="12">
        <v>912218</v>
      </c>
      <c r="I17" s="16">
        <v>1669</v>
      </c>
    </row>
    <row r="18" spans="1:9" ht="25.5" customHeight="1" x14ac:dyDescent="0.25">
      <c r="A18" s="12">
        <v>7</v>
      </c>
      <c r="B18" s="30" t="s">
        <v>264</v>
      </c>
      <c r="C18" s="13" t="s">
        <v>267</v>
      </c>
      <c r="D18" s="14" t="s">
        <v>66</v>
      </c>
      <c r="E18" s="14" t="s">
        <v>268</v>
      </c>
      <c r="F18" s="15">
        <v>43614</v>
      </c>
      <c r="G18" s="15">
        <v>43629</v>
      </c>
      <c r="H18" s="12">
        <v>912394</v>
      </c>
      <c r="I18" s="16">
        <v>1064</v>
      </c>
    </row>
    <row r="19" spans="1:9" ht="25.5" customHeight="1" x14ac:dyDescent="0.25">
      <c r="A19" s="32"/>
      <c r="B19" s="33"/>
      <c r="C19" s="34"/>
      <c r="D19" s="35"/>
      <c r="E19" s="35"/>
      <c r="F19" s="36"/>
      <c r="G19" s="36"/>
      <c r="H19" s="32"/>
      <c r="I19" s="37"/>
    </row>
    <row r="20" spans="1:9" ht="25.5" customHeight="1" x14ac:dyDescent="0.25">
      <c r="A20" s="32"/>
      <c r="B20" s="33"/>
      <c r="C20" s="34"/>
      <c r="D20" s="35"/>
      <c r="E20" s="35"/>
      <c r="F20" s="36"/>
      <c r="G20" s="36"/>
      <c r="H20" s="32"/>
      <c r="I20" s="37"/>
    </row>
    <row r="21" spans="1:9" ht="25.5" customHeight="1" x14ac:dyDescent="0.25">
      <c r="A21" s="32"/>
      <c r="B21" s="33"/>
      <c r="C21" s="34"/>
      <c r="D21" s="35"/>
      <c r="E21" s="35"/>
      <c r="F21" s="36"/>
      <c r="G21" s="36"/>
      <c r="H21" s="32"/>
      <c r="I21" s="37"/>
    </row>
    <row r="22" spans="1:9" ht="15.75" thickBot="1" x14ac:dyDescent="0.3">
      <c r="A22"/>
      <c r="B22"/>
      <c r="C22"/>
      <c r="D22"/>
      <c r="E22"/>
      <c r="F22"/>
      <c r="G22"/>
      <c r="H22"/>
      <c r="I22"/>
    </row>
    <row r="23" spans="1:9" ht="24" customHeight="1" thickBot="1" x14ac:dyDescent="0.3">
      <c r="B23" s="40" t="s">
        <v>21</v>
      </c>
      <c r="C23" s="40"/>
      <c r="G23" s="43" t="s">
        <v>20</v>
      </c>
      <c r="H23" s="44"/>
      <c r="I23" s="20">
        <f>SUM(I13:I18)</f>
        <v>8688.4</v>
      </c>
    </row>
    <row r="24" spans="1:9" x14ac:dyDescent="0.25">
      <c r="A24"/>
      <c r="B24"/>
      <c r="C24"/>
      <c r="D24"/>
      <c r="E24"/>
      <c r="F24"/>
      <c r="G24"/>
      <c r="H24"/>
      <c r="I24" s="21"/>
    </row>
    <row r="25" spans="1:9" ht="15.75" thickBot="1" x14ac:dyDescent="0.3">
      <c r="A25"/>
      <c r="B25"/>
      <c r="C25"/>
      <c r="D25"/>
      <c r="E25"/>
      <c r="F25"/>
      <c r="G25"/>
      <c r="H25"/>
      <c r="I25" s="21"/>
    </row>
    <row r="26" spans="1:9" ht="18" thickBot="1" x14ac:dyDescent="0.3">
      <c r="A26"/>
      <c r="B26" s="40">
        <f>17+13+7+11+7</f>
        <v>55</v>
      </c>
      <c r="C26" s="40"/>
      <c r="D26"/>
      <c r="E26"/>
      <c r="F26"/>
      <c r="G26" s="43" t="s">
        <v>23</v>
      </c>
      <c r="H26" s="44"/>
      <c r="I26" s="20">
        <f>I23+ABRIL_2019!I27</f>
        <v>98082.979999999981</v>
      </c>
    </row>
    <row r="27" spans="1:9" x14ac:dyDescent="0.25">
      <c r="A27"/>
      <c r="B27" s="41" t="s">
        <v>22</v>
      </c>
      <c r="C27" s="41"/>
      <c r="D27"/>
      <c r="E27"/>
      <c r="F27"/>
      <c r="G27"/>
      <c r="H27"/>
      <c r="I27"/>
    </row>
    <row r="28" spans="1:9" x14ac:dyDescent="0.25">
      <c r="A28"/>
      <c r="B28"/>
      <c r="C28"/>
      <c r="D28"/>
      <c r="E28"/>
      <c r="F28"/>
      <c r="G28"/>
      <c r="H28"/>
      <c r="I28"/>
    </row>
    <row r="29" spans="1:9" x14ac:dyDescent="0.25">
      <c r="A29"/>
      <c r="B29"/>
      <c r="C29"/>
      <c r="D29"/>
      <c r="E29"/>
      <c r="F29"/>
      <c r="G29"/>
      <c r="H29"/>
      <c r="I29"/>
    </row>
    <row r="30" spans="1:9" x14ac:dyDescent="0.25">
      <c r="A30"/>
      <c r="B30"/>
      <c r="C30"/>
      <c r="D30"/>
      <c r="E30"/>
      <c r="F30"/>
      <c r="G30"/>
      <c r="H30"/>
      <c r="I30"/>
    </row>
    <row r="31" spans="1:9" x14ac:dyDescent="0.25">
      <c r="A31"/>
      <c r="B31"/>
      <c r="C31"/>
      <c r="D31"/>
      <c r="E31"/>
      <c r="F31"/>
      <c r="G31"/>
      <c r="H31"/>
      <c r="I31"/>
    </row>
  </sheetData>
  <mergeCells count="12">
    <mergeCell ref="B26:C26"/>
    <mergeCell ref="G26:H26"/>
    <mergeCell ref="B27:C27"/>
    <mergeCell ref="C4:G5"/>
    <mergeCell ref="A9:B9"/>
    <mergeCell ref="D9:E10"/>
    <mergeCell ref="G9:I9"/>
    <mergeCell ref="A10:B10"/>
    <mergeCell ref="C11:D11"/>
    <mergeCell ref="F11:G11"/>
    <mergeCell ref="B23:C23"/>
    <mergeCell ref="G23:H23"/>
  </mergeCells>
  <pageMargins left="0.7" right="0.7" top="0.75" bottom="0.75" header="0.3" footer="0.3"/>
  <pageSetup paperSize="5" scale="75" fitToHeight="0" orientation="landscape" r:id="rId1"/>
  <headerFooter>
    <oddFooter>&amp;R&amp;P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39997558519241921"/>
    <pageSetUpPr fitToPage="1"/>
  </sheetPr>
  <dimension ref="A4:I31"/>
  <sheetViews>
    <sheetView view="pageLayout" topLeftCell="A9" zoomScale="70" zoomScaleNormal="85" zoomScaleSheetLayoutView="100" zoomScalePageLayoutView="70" workbookViewId="0">
      <selection activeCell="D28" sqref="D28"/>
    </sheetView>
  </sheetViews>
  <sheetFormatPr baseColWidth="10" defaultRowHeight="15" x14ac:dyDescent="0.25"/>
  <cols>
    <col min="1" max="1" width="5.7109375" style="24" customWidth="1"/>
    <col min="2" max="2" width="10.7109375" style="24" customWidth="1"/>
    <col min="3" max="3" width="40.7109375" style="19" customWidth="1"/>
    <col min="4" max="4" width="45.7109375" style="19" customWidth="1"/>
    <col min="5" max="5" width="55.85546875" style="19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42" t="s">
        <v>206</v>
      </c>
      <c r="D4" s="42"/>
      <c r="E4" s="42"/>
      <c r="F4" s="42"/>
      <c r="G4" s="42"/>
    </row>
    <row r="5" spans="1:9" x14ac:dyDescent="0.25">
      <c r="C5" s="42"/>
      <c r="D5" s="42"/>
      <c r="E5" s="42"/>
      <c r="F5" s="42"/>
      <c r="G5" s="42"/>
    </row>
    <row r="6" spans="1:9" ht="18" customHeight="1" x14ac:dyDescent="0.25"/>
    <row r="9" spans="1:9" ht="21" customHeight="1" x14ac:dyDescent="0.25">
      <c r="A9" s="45" t="s">
        <v>0</v>
      </c>
      <c r="B9" s="45"/>
      <c r="C9" s="1" t="s">
        <v>204</v>
      </c>
      <c r="D9" s="46" t="s">
        <v>15</v>
      </c>
      <c r="E9" s="46"/>
      <c r="F9" s="2" t="s">
        <v>1</v>
      </c>
      <c r="G9" s="47" t="s">
        <v>205</v>
      </c>
      <c r="H9" s="48"/>
      <c r="I9" s="48"/>
    </row>
    <row r="10" spans="1:9" ht="15.75" customHeight="1" x14ac:dyDescent="0.25">
      <c r="A10" s="45" t="s">
        <v>2</v>
      </c>
      <c r="B10" s="45"/>
      <c r="C10" s="3" t="s">
        <v>14</v>
      </c>
      <c r="D10" s="46"/>
      <c r="E10" s="46"/>
    </row>
    <row r="11" spans="1:9" ht="15.75" thickBot="1" x14ac:dyDescent="0.3">
      <c r="C11" s="49" t="s">
        <v>3</v>
      </c>
      <c r="D11" s="49"/>
      <c r="E11" s="29"/>
      <c r="F11" s="49" t="s">
        <v>4</v>
      </c>
      <c r="G11" s="49"/>
    </row>
    <row r="12" spans="1:9" ht="15.75" thickBot="1" x14ac:dyDescent="0.3">
      <c r="A12" s="8" t="s">
        <v>5</v>
      </c>
      <c r="B12" s="9" t="s">
        <v>6</v>
      </c>
      <c r="C12" s="9" t="s">
        <v>7</v>
      </c>
      <c r="D12" s="9" t="s">
        <v>8</v>
      </c>
      <c r="E12" s="9" t="s">
        <v>9</v>
      </c>
      <c r="F12" s="10" t="s">
        <v>10</v>
      </c>
      <c r="G12" s="9" t="s">
        <v>11</v>
      </c>
      <c r="H12" s="10" t="s">
        <v>12</v>
      </c>
      <c r="I12" s="11" t="s">
        <v>13</v>
      </c>
    </row>
    <row r="13" spans="1:9" s="17" customFormat="1" ht="25.5" customHeight="1" x14ac:dyDescent="0.2">
      <c r="A13" s="12">
        <v>1</v>
      </c>
      <c r="B13" s="30" t="s">
        <v>269</v>
      </c>
      <c r="C13" s="13" t="s">
        <v>270</v>
      </c>
      <c r="D13" s="14" t="s">
        <v>291</v>
      </c>
      <c r="E13" s="14" t="s">
        <v>271</v>
      </c>
      <c r="F13" s="15" t="s">
        <v>272</v>
      </c>
      <c r="G13" s="15">
        <v>43635</v>
      </c>
      <c r="H13" s="12">
        <v>912724</v>
      </c>
      <c r="I13" s="16">
        <v>2128</v>
      </c>
    </row>
    <row r="14" spans="1:9" s="18" customFormat="1" ht="25.5" customHeight="1" x14ac:dyDescent="0.2">
      <c r="A14" s="12">
        <v>2</v>
      </c>
      <c r="B14" s="30" t="s">
        <v>273</v>
      </c>
      <c r="C14" s="13" t="s">
        <v>270</v>
      </c>
      <c r="D14" s="14" t="s">
        <v>291</v>
      </c>
      <c r="E14" s="14" t="s">
        <v>271</v>
      </c>
      <c r="F14" s="15" t="s">
        <v>272</v>
      </c>
      <c r="G14" s="15">
        <v>43635</v>
      </c>
      <c r="H14" s="12">
        <v>912724</v>
      </c>
      <c r="I14" s="16">
        <v>2128</v>
      </c>
    </row>
    <row r="15" spans="1:9" s="17" customFormat="1" ht="25.5" customHeight="1" x14ac:dyDescent="0.2">
      <c r="A15" s="12">
        <v>3</v>
      </c>
      <c r="B15" s="30" t="s">
        <v>274</v>
      </c>
      <c r="C15" s="13" t="s">
        <v>275</v>
      </c>
      <c r="D15" s="14" t="s">
        <v>291</v>
      </c>
      <c r="E15" s="14" t="s">
        <v>276</v>
      </c>
      <c r="F15" s="15">
        <v>43628</v>
      </c>
      <c r="G15" s="15">
        <v>43642</v>
      </c>
      <c r="H15" s="12">
        <v>912994</v>
      </c>
      <c r="I15" s="16">
        <v>1669</v>
      </c>
    </row>
    <row r="16" spans="1:9" s="18" customFormat="1" ht="25.5" customHeight="1" x14ac:dyDescent="0.2">
      <c r="A16" s="12">
        <v>4</v>
      </c>
      <c r="B16" s="30" t="s">
        <v>277</v>
      </c>
      <c r="C16" s="13" t="s">
        <v>278</v>
      </c>
      <c r="D16" s="14" t="s">
        <v>279</v>
      </c>
      <c r="E16" s="14" t="s">
        <v>280</v>
      </c>
      <c r="F16" s="15">
        <v>43628</v>
      </c>
      <c r="G16" s="15">
        <v>43642</v>
      </c>
      <c r="H16" s="12">
        <v>918230</v>
      </c>
      <c r="I16" s="16">
        <v>1669</v>
      </c>
    </row>
    <row r="17" spans="1:9" s="18" customFormat="1" ht="25.5" customHeight="1" x14ac:dyDescent="0.2">
      <c r="A17" s="12">
        <v>5</v>
      </c>
      <c r="B17" s="30" t="s">
        <v>281</v>
      </c>
      <c r="C17" s="14" t="s">
        <v>282</v>
      </c>
      <c r="D17" s="14" t="s">
        <v>283</v>
      </c>
      <c r="E17" s="14" t="s">
        <v>284</v>
      </c>
      <c r="F17" s="15">
        <v>43626</v>
      </c>
      <c r="G17" s="15">
        <v>43637</v>
      </c>
      <c r="H17" s="12">
        <v>918142</v>
      </c>
      <c r="I17" s="16">
        <v>1725</v>
      </c>
    </row>
    <row r="18" spans="1:9" s="18" customFormat="1" ht="25.5" customHeight="1" x14ac:dyDescent="0.2">
      <c r="A18" s="12">
        <v>6</v>
      </c>
      <c r="B18" s="30" t="s">
        <v>285</v>
      </c>
      <c r="C18" s="14" t="s">
        <v>286</v>
      </c>
      <c r="D18" s="17" t="s">
        <v>288</v>
      </c>
      <c r="E18" s="14" t="s">
        <v>287</v>
      </c>
      <c r="F18" s="15">
        <v>43629</v>
      </c>
      <c r="G18" s="15">
        <v>43642</v>
      </c>
      <c r="H18" s="12">
        <v>913079</v>
      </c>
      <c r="I18" s="16">
        <v>8201</v>
      </c>
    </row>
    <row r="19" spans="1:9" s="18" customFormat="1" ht="25.5" customHeight="1" x14ac:dyDescent="0.2">
      <c r="A19" s="12"/>
      <c r="B19" s="12"/>
      <c r="C19" s="13"/>
      <c r="D19" s="14"/>
      <c r="E19" s="14"/>
      <c r="F19" s="15"/>
      <c r="G19" s="15"/>
      <c r="H19" s="12"/>
      <c r="I19" s="16"/>
    </row>
    <row r="20" spans="1:9" s="18" customFormat="1" ht="25.5" customHeight="1" x14ac:dyDescent="0.2">
      <c r="A20" s="12"/>
      <c r="B20" s="12"/>
      <c r="C20" s="13"/>
      <c r="D20" s="14"/>
      <c r="E20" s="14"/>
      <c r="F20" s="15"/>
      <c r="G20" s="15"/>
      <c r="H20" s="12"/>
      <c r="I20" s="16"/>
    </row>
    <row r="21" spans="1:9" s="17" customFormat="1" ht="25.5" customHeight="1" x14ac:dyDescent="0.2">
      <c r="A21" s="12"/>
      <c r="B21" s="12"/>
      <c r="C21" s="13"/>
      <c r="D21" s="14"/>
      <c r="E21" s="14"/>
      <c r="F21" s="15"/>
      <c r="G21" s="15"/>
      <c r="H21" s="12"/>
      <c r="I21" s="16"/>
    </row>
    <row r="22" spans="1:9" s="17" customFormat="1" ht="25.5" customHeight="1" x14ac:dyDescent="0.2">
      <c r="A22" s="32"/>
      <c r="B22" s="32"/>
      <c r="C22" s="34"/>
      <c r="D22" s="35"/>
      <c r="E22" s="35"/>
      <c r="F22" s="36"/>
      <c r="G22" s="36"/>
      <c r="H22" s="32"/>
      <c r="I22" s="37"/>
    </row>
    <row r="23" spans="1:9" s="17" customFormat="1" ht="25.5" customHeight="1" x14ac:dyDescent="0.2">
      <c r="A23" s="32"/>
      <c r="B23" s="32"/>
      <c r="C23" s="34"/>
      <c r="D23" s="35"/>
      <c r="E23" s="35"/>
      <c r="F23" s="36"/>
      <c r="G23" s="36"/>
      <c r="H23" s="32"/>
      <c r="I23" s="37"/>
    </row>
    <row r="24" spans="1:9" s="17" customFormat="1" ht="25.5" customHeight="1" x14ac:dyDescent="0.2">
      <c r="A24" s="32"/>
      <c r="B24" s="32"/>
      <c r="C24" s="34"/>
      <c r="D24" s="35"/>
      <c r="E24" s="35"/>
      <c r="F24" s="36"/>
      <c r="G24" s="36"/>
      <c r="H24" s="32"/>
      <c r="I24" s="37"/>
    </row>
    <row r="25" spans="1:9" ht="15.75" thickBot="1" x14ac:dyDescent="0.3">
      <c r="A25"/>
      <c r="B25"/>
      <c r="C25"/>
      <c r="D25"/>
      <c r="E25"/>
      <c r="F25"/>
      <c r="G25"/>
      <c r="H25"/>
      <c r="I25"/>
    </row>
    <row r="26" spans="1:9" ht="24" customHeight="1" thickBot="1" x14ac:dyDescent="0.3">
      <c r="B26" s="40" t="s">
        <v>293</v>
      </c>
      <c r="C26" s="40"/>
      <c r="G26" s="43" t="s">
        <v>20</v>
      </c>
      <c r="H26" s="44"/>
      <c r="I26" s="20">
        <f>SUM(I13:I21)</f>
        <v>17520</v>
      </c>
    </row>
    <row r="27" spans="1:9" x14ac:dyDescent="0.25">
      <c r="A27"/>
      <c r="B27"/>
      <c r="C27"/>
      <c r="D27"/>
      <c r="E27"/>
      <c r="F27"/>
      <c r="G27"/>
      <c r="H27"/>
      <c r="I27" s="21"/>
    </row>
    <row r="28" spans="1:9" ht="15.75" thickBot="1" x14ac:dyDescent="0.3">
      <c r="A28"/>
      <c r="B28"/>
      <c r="C28"/>
      <c r="D28"/>
      <c r="E28"/>
      <c r="F28"/>
      <c r="G28"/>
      <c r="H28"/>
      <c r="I28" s="21"/>
    </row>
    <row r="29" spans="1:9" ht="18" thickBot="1" x14ac:dyDescent="0.3">
      <c r="A29"/>
      <c r="B29" s="40">
        <f>17+13+7+11+7+6</f>
        <v>61</v>
      </c>
      <c r="C29" s="40"/>
      <c r="D29"/>
      <c r="E29"/>
      <c r="F29"/>
      <c r="G29" s="43" t="s">
        <v>23</v>
      </c>
      <c r="H29" s="44"/>
      <c r="I29" s="20">
        <f>I26+MAYO_2019!I26</f>
        <v>115602.97999999998</v>
      </c>
    </row>
    <row r="30" spans="1:9" x14ac:dyDescent="0.25">
      <c r="A30"/>
      <c r="B30" s="41" t="s">
        <v>22</v>
      </c>
      <c r="C30" s="41"/>
      <c r="D30"/>
      <c r="E30"/>
      <c r="F30"/>
      <c r="G30"/>
      <c r="H30"/>
      <c r="I30"/>
    </row>
    <row r="31" spans="1:9" x14ac:dyDescent="0.25">
      <c r="A31"/>
      <c r="B31"/>
      <c r="C31"/>
      <c r="D31"/>
      <c r="E31"/>
      <c r="F31"/>
      <c r="G31"/>
      <c r="H31"/>
      <c r="I31"/>
    </row>
  </sheetData>
  <mergeCells count="12">
    <mergeCell ref="B29:C29"/>
    <mergeCell ref="G29:H29"/>
    <mergeCell ref="B30:C30"/>
    <mergeCell ref="C4:G5"/>
    <mergeCell ref="A9:B9"/>
    <mergeCell ref="D9:E10"/>
    <mergeCell ref="G9:I9"/>
    <mergeCell ref="A10:B10"/>
    <mergeCell ref="C11:D11"/>
    <mergeCell ref="F11:G11"/>
    <mergeCell ref="B26:C26"/>
    <mergeCell ref="G26:H26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1409E-CD76-4EF2-A637-424F6848AEBE}">
  <sheetPr>
    <tabColor theme="3" tint="0.39997558519241921"/>
    <pageSetUpPr fitToPage="1"/>
  </sheetPr>
  <dimension ref="A4:I35"/>
  <sheetViews>
    <sheetView tabSelected="1" view="pageLayout" topLeftCell="A12" zoomScale="70" zoomScaleNormal="85" zoomScaleSheetLayoutView="100" zoomScalePageLayoutView="70" workbookViewId="0">
      <selection activeCell="E21" sqref="E21"/>
    </sheetView>
  </sheetViews>
  <sheetFormatPr baseColWidth="10" defaultRowHeight="15" x14ac:dyDescent="0.25"/>
  <cols>
    <col min="1" max="1" width="5.7109375" style="24" customWidth="1"/>
    <col min="2" max="2" width="10.7109375" style="24" customWidth="1"/>
    <col min="3" max="3" width="40.7109375" style="19" customWidth="1"/>
    <col min="4" max="4" width="45.7109375" style="19" customWidth="1"/>
    <col min="5" max="5" width="55.85546875" style="19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42" t="s">
        <v>206</v>
      </c>
      <c r="D4" s="42"/>
      <c r="E4" s="42"/>
      <c r="F4" s="42"/>
      <c r="G4" s="42"/>
    </row>
    <row r="5" spans="1:9" x14ac:dyDescent="0.25">
      <c r="C5" s="42"/>
      <c r="D5" s="42"/>
      <c r="E5" s="42"/>
      <c r="F5" s="42"/>
      <c r="G5" s="42"/>
    </row>
    <row r="6" spans="1:9" ht="18" customHeight="1" x14ac:dyDescent="0.25"/>
    <row r="9" spans="1:9" ht="21" customHeight="1" x14ac:dyDescent="0.25">
      <c r="A9" s="45" t="s">
        <v>0</v>
      </c>
      <c r="B9" s="45"/>
      <c r="C9" s="1" t="s">
        <v>294</v>
      </c>
      <c r="D9" s="46" t="s">
        <v>15</v>
      </c>
      <c r="E9" s="46"/>
      <c r="F9" s="2" t="s">
        <v>1</v>
      </c>
      <c r="G9" s="47" t="s">
        <v>295</v>
      </c>
      <c r="H9" s="48"/>
      <c r="I9" s="48"/>
    </row>
    <row r="10" spans="1:9" ht="15.75" customHeight="1" x14ac:dyDescent="0.25">
      <c r="A10" s="45" t="s">
        <v>2</v>
      </c>
      <c r="B10" s="45"/>
      <c r="C10" s="3" t="s">
        <v>14</v>
      </c>
      <c r="D10" s="46"/>
      <c r="E10" s="46"/>
    </row>
    <row r="11" spans="1:9" ht="15.75" thickBot="1" x14ac:dyDescent="0.3">
      <c r="C11" s="49" t="s">
        <v>3</v>
      </c>
      <c r="D11" s="49"/>
      <c r="E11" s="31"/>
      <c r="F11" s="49" t="s">
        <v>4</v>
      </c>
      <c r="G11" s="49"/>
    </row>
    <row r="12" spans="1:9" ht="15.75" thickBot="1" x14ac:dyDescent="0.3">
      <c r="A12" s="8" t="s">
        <v>5</v>
      </c>
      <c r="B12" s="9" t="s">
        <v>6</v>
      </c>
      <c r="C12" s="9" t="s">
        <v>7</v>
      </c>
      <c r="D12" s="9" t="s">
        <v>8</v>
      </c>
      <c r="E12" s="9" t="s">
        <v>9</v>
      </c>
      <c r="F12" s="10" t="s">
        <v>10</v>
      </c>
      <c r="G12" s="9" t="s">
        <v>11</v>
      </c>
      <c r="H12" s="10" t="s">
        <v>12</v>
      </c>
      <c r="I12" s="11" t="s">
        <v>13</v>
      </c>
    </row>
    <row r="13" spans="1:9" s="17" customFormat="1" ht="25.5" customHeight="1" x14ac:dyDescent="0.2">
      <c r="A13" s="12">
        <v>1</v>
      </c>
      <c r="B13" s="12" t="s">
        <v>296</v>
      </c>
      <c r="C13" s="52" t="s">
        <v>297</v>
      </c>
      <c r="D13" s="53" t="s">
        <v>298</v>
      </c>
      <c r="E13" s="14" t="s">
        <v>299</v>
      </c>
      <c r="F13" s="15">
        <v>43647</v>
      </c>
      <c r="G13" s="15">
        <v>43661</v>
      </c>
      <c r="H13" s="12">
        <v>919568</v>
      </c>
      <c r="I13" s="16">
        <v>1064</v>
      </c>
    </row>
    <row r="14" spans="1:9" s="18" customFormat="1" ht="25.5" customHeight="1" x14ac:dyDescent="0.2">
      <c r="A14" s="12">
        <v>2</v>
      </c>
      <c r="B14" s="12" t="s">
        <v>300</v>
      </c>
      <c r="C14" s="55" t="s">
        <v>301</v>
      </c>
      <c r="D14" s="12" t="s">
        <v>16</v>
      </c>
      <c r="E14" s="13" t="s">
        <v>321</v>
      </c>
      <c r="F14" s="15">
        <v>43649</v>
      </c>
      <c r="G14" s="15">
        <v>43663</v>
      </c>
      <c r="H14" s="12">
        <v>920401</v>
      </c>
      <c r="I14" s="16">
        <v>1669</v>
      </c>
    </row>
    <row r="15" spans="1:9" s="17" customFormat="1" ht="25.5" customHeight="1" x14ac:dyDescent="0.2">
      <c r="A15" s="12">
        <v>3</v>
      </c>
      <c r="B15" s="12" t="s">
        <v>302</v>
      </c>
      <c r="C15" s="56" t="s">
        <v>303</v>
      </c>
      <c r="D15" s="53" t="s">
        <v>18</v>
      </c>
      <c r="E15" s="14" t="s">
        <v>322</v>
      </c>
      <c r="F15" s="15">
        <v>43649</v>
      </c>
      <c r="G15" s="15">
        <v>43663</v>
      </c>
      <c r="H15" s="12">
        <v>919240</v>
      </c>
      <c r="I15" s="16">
        <v>1064</v>
      </c>
    </row>
    <row r="16" spans="1:9" s="18" customFormat="1" ht="25.5" customHeight="1" x14ac:dyDescent="0.2">
      <c r="A16" s="12">
        <v>4</v>
      </c>
      <c r="B16" s="12" t="s">
        <v>304</v>
      </c>
      <c r="C16" s="13" t="s">
        <v>305</v>
      </c>
      <c r="D16" s="53" t="s">
        <v>16</v>
      </c>
      <c r="E16" s="14" t="s">
        <v>306</v>
      </c>
      <c r="F16" s="15">
        <v>43651</v>
      </c>
      <c r="G16" s="15">
        <v>43665</v>
      </c>
      <c r="H16" s="12">
        <v>918706</v>
      </c>
      <c r="I16" s="16">
        <v>9811.7199999999993</v>
      </c>
    </row>
    <row r="17" spans="1:9" s="18" customFormat="1" ht="25.5" customHeight="1" x14ac:dyDescent="0.2">
      <c r="A17" s="12">
        <v>5</v>
      </c>
      <c r="B17" s="12" t="s">
        <v>307</v>
      </c>
      <c r="C17" s="13" t="s">
        <v>308</v>
      </c>
      <c r="D17" s="53" t="s">
        <v>18</v>
      </c>
      <c r="E17" s="14" t="s">
        <v>323</v>
      </c>
      <c r="F17" s="15">
        <v>43654</v>
      </c>
      <c r="G17" s="15">
        <v>43668</v>
      </c>
      <c r="H17" s="12">
        <v>920032</v>
      </c>
      <c r="I17" s="16">
        <v>1669</v>
      </c>
    </row>
    <row r="18" spans="1:9" s="18" customFormat="1" ht="25.5" customHeight="1" x14ac:dyDescent="0.2">
      <c r="A18" s="12">
        <v>6</v>
      </c>
      <c r="B18" s="12" t="s">
        <v>309</v>
      </c>
      <c r="C18" s="13" t="s">
        <v>310</v>
      </c>
      <c r="D18" s="53" t="s">
        <v>165</v>
      </c>
      <c r="E18" s="14" t="s">
        <v>324</v>
      </c>
      <c r="F18" s="15">
        <v>43656</v>
      </c>
      <c r="G18" s="15">
        <v>43670</v>
      </c>
      <c r="H18" s="12">
        <v>920827</v>
      </c>
      <c r="I18" s="16">
        <v>639</v>
      </c>
    </row>
    <row r="19" spans="1:9" s="18" customFormat="1" ht="25.5" customHeight="1" x14ac:dyDescent="0.2">
      <c r="A19" s="12">
        <v>7</v>
      </c>
      <c r="B19" s="12" t="s">
        <v>311</v>
      </c>
      <c r="C19" s="13" t="s">
        <v>312</v>
      </c>
      <c r="D19" s="53" t="s">
        <v>313</v>
      </c>
      <c r="E19" s="14" t="s">
        <v>314</v>
      </c>
      <c r="F19" s="15">
        <v>43656</v>
      </c>
      <c r="G19" s="15">
        <v>43670</v>
      </c>
      <c r="H19" s="12">
        <v>920799</v>
      </c>
      <c r="I19" s="16">
        <v>1669</v>
      </c>
    </row>
    <row r="20" spans="1:9" s="18" customFormat="1" ht="25.5" customHeight="1" x14ac:dyDescent="0.2">
      <c r="A20" s="12">
        <v>8</v>
      </c>
      <c r="B20" s="12" t="s">
        <v>315</v>
      </c>
      <c r="C20" s="13" t="s">
        <v>316</v>
      </c>
      <c r="D20" s="53" t="s">
        <v>317</v>
      </c>
      <c r="E20" s="14" t="s">
        <v>325</v>
      </c>
      <c r="F20" s="15">
        <v>43662</v>
      </c>
      <c r="G20" s="15">
        <v>43676</v>
      </c>
      <c r="H20" s="12">
        <v>921001</v>
      </c>
      <c r="I20" s="16">
        <v>1064</v>
      </c>
    </row>
    <row r="21" spans="1:9" s="17" customFormat="1" ht="25.5" customHeight="1" x14ac:dyDescent="0.2">
      <c r="A21" s="12">
        <v>9</v>
      </c>
      <c r="B21" s="12" t="s">
        <v>318</v>
      </c>
      <c r="C21" s="13" t="s">
        <v>319</v>
      </c>
      <c r="D21" s="53" t="s">
        <v>16</v>
      </c>
      <c r="E21" s="14" t="s">
        <v>320</v>
      </c>
      <c r="F21" s="15">
        <v>43663</v>
      </c>
      <c r="G21" s="15">
        <v>43677</v>
      </c>
      <c r="H21" s="12">
        <v>921914</v>
      </c>
      <c r="I21" s="16">
        <v>4069</v>
      </c>
    </row>
    <row r="22" spans="1:9" s="17" customFormat="1" ht="25.5" customHeight="1" x14ac:dyDescent="0.2">
      <c r="A22" s="12">
        <v>10</v>
      </c>
      <c r="B22" s="12" t="s">
        <v>326</v>
      </c>
      <c r="C22" s="13" t="s">
        <v>327</v>
      </c>
      <c r="D22" s="53" t="s">
        <v>328</v>
      </c>
      <c r="E22" s="14" t="s">
        <v>329</v>
      </c>
      <c r="F22" s="15">
        <v>43664</v>
      </c>
      <c r="G22" s="15">
        <v>43676</v>
      </c>
      <c r="H22" s="12">
        <v>919387</v>
      </c>
      <c r="I22" s="16">
        <v>12501</v>
      </c>
    </row>
    <row r="23" spans="1:9" s="17" customFormat="1" ht="25.5" customHeight="1" x14ac:dyDescent="0.2">
      <c r="A23" s="12">
        <v>11</v>
      </c>
      <c r="B23" s="12" t="s">
        <v>330</v>
      </c>
      <c r="C23" s="13" t="s">
        <v>331</v>
      </c>
      <c r="D23" s="53" t="s">
        <v>332</v>
      </c>
      <c r="E23" s="14" t="s">
        <v>333</v>
      </c>
      <c r="F23" s="15">
        <v>43667</v>
      </c>
      <c r="G23" s="15">
        <v>43683</v>
      </c>
      <c r="H23" s="12">
        <v>923708</v>
      </c>
      <c r="I23" s="16">
        <v>14417.6</v>
      </c>
    </row>
    <row r="24" spans="1:9" s="17" customFormat="1" ht="25.5" customHeight="1" x14ac:dyDescent="0.2">
      <c r="A24" s="12">
        <v>12</v>
      </c>
      <c r="B24" s="12" t="s">
        <v>334</v>
      </c>
      <c r="C24" s="14" t="s">
        <v>335</v>
      </c>
      <c r="D24" s="53" t="s">
        <v>298</v>
      </c>
      <c r="E24" s="14" t="s">
        <v>342</v>
      </c>
      <c r="F24" s="15">
        <v>43668</v>
      </c>
      <c r="G24" s="15">
        <v>43684</v>
      </c>
      <c r="H24" s="12">
        <v>923108</v>
      </c>
      <c r="I24" s="16">
        <v>1064</v>
      </c>
    </row>
    <row r="25" spans="1:9" s="17" customFormat="1" ht="25.5" customHeight="1" x14ac:dyDescent="0.25">
      <c r="A25" s="12">
        <v>13</v>
      </c>
      <c r="B25" s="58" t="s">
        <v>336</v>
      </c>
      <c r="C25" s="58" t="s">
        <v>337</v>
      </c>
      <c r="D25" s="60" t="s">
        <v>338</v>
      </c>
      <c r="E25" s="73" t="s">
        <v>343</v>
      </c>
      <c r="F25" s="62">
        <v>43672</v>
      </c>
      <c r="G25" s="15">
        <v>43686</v>
      </c>
      <c r="H25" s="12">
        <v>923259</v>
      </c>
      <c r="I25" s="16">
        <v>639</v>
      </c>
    </row>
    <row r="26" spans="1:9" s="17" customFormat="1" ht="25.5" customHeight="1" x14ac:dyDescent="0.25">
      <c r="A26" s="12">
        <v>14</v>
      </c>
      <c r="B26" s="58" t="s">
        <v>339</v>
      </c>
      <c r="C26" s="58" t="s">
        <v>340</v>
      </c>
      <c r="D26" s="60" t="s">
        <v>341</v>
      </c>
      <c r="E26" s="73" t="s">
        <v>344</v>
      </c>
      <c r="F26" s="62">
        <v>43672</v>
      </c>
      <c r="G26" s="15">
        <v>43686</v>
      </c>
      <c r="H26" s="12">
        <v>923816</v>
      </c>
      <c r="I26" s="16">
        <v>1669</v>
      </c>
    </row>
    <row r="27" spans="1:9" s="17" customFormat="1" ht="25.5" customHeight="1" x14ac:dyDescent="0.2">
      <c r="A27" s="32"/>
      <c r="B27" s="32"/>
      <c r="C27" s="34"/>
      <c r="D27" s="35"/>
      <c r="E27" s="35"/>
      <c r="F27" s="36"/>
      <c r="G27" s="36"/>
      <c r="H27" s="32"/>
      <c r="I27" s="37"/>
    </row>
    <row r="28" spans="1:9" s="17" customFormat="1" ht="25.5" customHeight="1" x14ac:dyDescent="0.2">
      <c r="A28" s="32"/>
      <c r="B28" s="32"/>
      <c r="C28" s="34"/>
      <c r="D28" s="35"/>
      <c r="E28" s="35"/>
      <c r="F28" s="36"/>
      <c r="G28" s="36"/>
      <c r="H28" s="32"/>
      <c r="I28" s="37"/>
    </row>
    <row r="29" spans="1:9" ht="15.75" thickBot="1" x14ac:dyDescent="0.3">
      <c r="A29"/>
      <c r="B29"/>
      <c r="C29"/>
      <c r="D29"/>
      <c r="E29"/>
      <c r="F29"/>
      <c r="G29"/>
      <c r="H29"/>
      <c r="I29"/>
    </row>
    <row r="30" spans="1:9" ht="24" customHeight="1" thickBot="1" x14ac:dyDescent="0.3">
      <c r="B30" s="40" t="s">
        <v>389</v>
      </c>
      <c r="C30" s="40"/>
      <c r="G30" s="43" t="s">
        <v>20</v>
      </c>
      <c r="H30" s="44"/>
      <c r="I30" s="20">
        <f>SUM(I13:I29)</f>
        <v>53009.32</v>
      </c>
    </row>
    <row r="31" spans="1:9" x14ac:dyDescent="0.25">
      <c r="A31"/>
      <c r="B31"/>
      <c r="C31"/>
      <c r="D31"/>
      <c r="E31"/>
      <c r="F31"/>
      <c r="G31"/>
      <c r="H31"/>
      <c r="I31" s="21"/>
    </row>
    <row r="32" spans="1:9" ht="15.75" thickBot="1" x14ac:dyDescent="0.3">
      <c r="A32"/>
      <c r="B32"/>
      <c r="C32"/>
      <c r="D32"/>
      <c r="E32"/>
      <c r="F32"/>
      <c r="G32"/>
      <c r="H32"/>
      <c r="I32" s="21"/>
    </row>
    <row r="33" spans="1:9" ht="18" thickBot="1" x14ac:dyDescent="0.3">
      <c r="A33"/>
      <c r="B33" s="40">
        <f>17+13+7+11+7+6+14</f>
        <v>75</v>
      </c>
      <c r="C33" s="40"/>
      <c r="D33"/>
      <c r="E33"/>
      <c r="F33"/>
      <c r="G33" s="43" t="s">
        <v>23</v>
      </c>
      <c r="H33" s="44"/>
      <c r="I33" s="20">
        <f>I30+JUNIO_2019!I29</f>
        <v>168612.3</v>
      </c>
    </row>
    <row r="34" spans="1:9" x14ac:dyDescent="0.25">
      <c r="A34"/>
      <c r="B34" s="41" t="s">
        <v>22</v>
      </c>
      <c r="C34" s="41"/>
      <c r="D34"/>
      <c r="E34"/>
      <c r="F34"/>
      <c r="G34"/>
      <c r="H34"/>
      <c r="I34"/>
    </row>
    <row r="35" spans="1:9" x14ac:dyDescent="0.25">
      <c r="A35"/>
      <c r="B35"/>
      <c r="C35"/>
      <c r="D35"/>
      <c r="E35"/>
      <c r="F35"/>
      <c r="G35"/>
      <c r="H35"/>
      <c r="I35"/>
    </row>
  </sheetData>
  <mergeCells count="12">
    <mergeCell ref="B30:C30"/>
    <mergeCell ref="G30:H30"/>
    <mergeCell ref="B33:C33"/>
    <mergeCell ref="G33:H33"/>
    <mergeCell ref="B34:C34"/>
    <mergeCell ref="C4:G5"/>
    <mergeCell ref="A9:B9"/>
    <mergeCell ref="D9:E10"/>
    <mergeCell ref="G9:I9"/>
    <mergeCell ref="A10:B10"/>
    <mergeCell ref="C11:D11"/>
    <mergeCell ref="F11:G11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2B394-AC34-4392-AC4F-B23838CB4B30}">
  <sheetPr>
    <tabColor theme="3" tint="0.39997558519241921"/>
    <pageSetUpPr fitToPage="1"/>
  </sheetPr>
  <dimension ref="A4:I33"/>
  <sheetViews>
    <sheetView view="pageLayout" topLeftCell="A13" zoomScale="70" zoomScaleNormal="85" zoomScaleSheetLayoutView="100" zoomScalePageLayoutView="70" workbookViewId="0">
      <selection activeCell="E25" sqref="E25"/>
    </sheetView>
  </sheetViews>
  <sheetFormatPr baseColWidth="10" defaultRowHeight="15" x14ac:dyDescent="0.25"/>
  <cols>
    <col min="1" max="1" width="5.7109375" style="24" customWidth="1"/>
    <col min="2" max="2" width="10.7109375" style="24" customWidth="1"/>
    <col min="3" max="3" width="40.7109375" style="19" customWidth="1"/>
    <col min="4" max="4" width="45.7109375" style="19" customWidth="1"/>
    <col min="5" max="5" width="55.85546875" style="19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42" t="s">
        <v>206</v>
      </c>
      <c r="D4" s="42"/>
      <c r="E4" s="42"/>
      <c r="F4" s="42"/>
      <c r="G4" s="42"/>
    </row>
    <row r="5" spans="1:9" x14ac:dyDescent="0.25">
      <c r="C5" s="42"/>
      <c r="D5" s="42"/>
      <c r="E5" s="42"/>
      <c r="F5" s="42"/>
      <c r="G5" s="42"/>
    </row>
    <row r="6" spans="1:9" ht="18" customHeight="1" x14ac:dyDescent="0.25"/>
    <row r="9" spans="1:9" ht="21" customHeight="1" x14ac:dyDescent="0.25">
      <c r="A9" s="45" t="s">
        <v>0</v>
      </c>
      <c r="B9" s="45"/>
      <c r="C9" s="1" t="s">
        <v>345</v>
      </c>
      <c r="D9" s="46" t="s">
        <v>15</v>
      </c>
      <c r="E9" s="46"/>
      <c r="F9" s="2" t="s">
        <v>1</v>
      </c>
      <c r="G9" s="47" t="s">
        <v>346</v>
      </c>
      <c r="H9" s="48"/>
      <c r="I9" s="48"/>
    </row>
    <row r="10" spans="1:9" ht="15.75" customHeight="1" x14ac:dyDescent="0.25">
      <c r="A10" s="45" t="s">
        <v>2</v>
      </c>
      <c r="B10" s="45"/>
      <c r="C10" s="3" t="s">
        <v>14</v>
      </c>
      <c r="D10" s="46"/>
      <c r="E10" s="46"/>
    </row>
    <row r="11" spans="1:9" ht="15.75" thickBot="1" x14ac:dyDescent="0.3">
      <c r="C11" s="49" t="s">
        <v>3</v>
      </c>
      <c r="D11" s="49"/>
      <c r="E11" s="31"/>
      <c r="F11" s="49" t="s">
        <v>4</v>
      </c>
      <c r="G11" s="49"/>
    </row>
    <row r="12" spans="1:9" ht="15.75" thickBot="1" x14ac:dyDescent="0.3">
      <c r="A12" s="8" t="s">
        <v>5</v>
      </c>
      <c r="B12" s="9" t="s">
        <v>6</v>
      </c>
      <c r="C12" s="9" t="s">
        <v>7</v>
      </c>
      <c r="D12" s="9" t="s">
        <v>8</v>
      </c>
      <c r="E12" s="9" t="s">
        <v>9</v>
      </c>
      <c r="F12" s="10" t="s">
        <v>10</v>
      </c>
      <c r="G12" s="9" t="s">
        <v>11</v>
      </c>
      <c r="H12" s="10" t="s">
        <v>12</v>
      </c>
      <c r="I12" s="11" t="s">
        <v>13</v>
      </c>
    </row>
    <row r="13" spans="1:9" s="17" customFormat="1" ht="25.5" customHeight="1" x14ac:dyDescent="0.2">
      <c r="A13" s="12">
        <v>1</v>
      </c>
      <c r="B13" s="12" t="s">
        <v>347</v>
      </c>
      <c r="C13" s="51" t="s">
        <v>348</v>
      </c>
      <c r="D13" s="53" t="s">
        <v>16</v>
      </c>
      <c r="E13" s="14" t="s">
        <v>380</v>
      </c>
      <c r="F13" s="15">
        <v>43678</v>
      </c>
      <c r="G13" s="15">
        <v>43691</v>
      </c>
      <c r="H13" s="12">
        <v>922731</v>
      </c>
      <c r="I13" s="16">
        <v>1669</v>
      </c>
    </row>
    <row r="14" spans="1:9" s="18" customFormat="1" ht="25.5" customHeight="1" x14ac:dyDescent="0.2">
      <c r="A14" s="12">
        <v>2</v>
      </c>
      <c r="B14" s="12" t="s">
        <v>349</v>
      </c>
      <c r="C14" s="17" t="s">
        <v>350</v>
      </c>
      <c r="D14" s="12" t="s">
        <v>159</v>
      </c>
      <c r="E14" s="13" t="s">
        <v>381</v>
      </c>
      <c r="F14" s="15">
        <v>43684</v>
      </c>
      <c r="G14" s="15">
        <v>43698</v>
      </c>
      <c r="H14" s="12">
        <v>924624</v>
      </c>
      <c r="I14" s="16">
        <v>1669</v>
      </c>
    </row>
    <row r="15" spans="1:9" s="17" customFormat="1" ht="25.5" customHeight="1" x14ac:dyDescent="0.2">
      <c r="A15" s="12">
        <v>3</v>
      </c>
      <c r="B15" s="12" t="s">
        <v>351</v>
      </c>
      <c r="C15" s="54" t="s">
        <v>352</v>
      </c>
      <c r="D15" s="53" t="s">
        <v>353</v>
      </c>
      <c r="E15" s="14" t="s">
        <v>382</v>
      </c>
      <c r="F15" s="15">
        <v>43684</v>
      </c>
      <c r="G15" s="15">
        <v>43698</v>
      </c>
      <c r="H15" s="12">
        <v>924627</v>
      </c>
      <c r="I15" s="16">
        <v>639</v>
      </c>
    </row>
    <row r="16" spans="1:9" s="18" customFormat="1" ht="25.5" customHeight="1" x14ac:dyDescent="0.2">
      <c r="A16" s="12">
        <v>4</v>
      </c>
      <c r="B16" s="12" t="s">
        <v>354</v>
      </c>
      <c r="C16" s="14" t="s">
        <v>355</v>
      </c>
      <c r="D16" s="53" t="s">
        <v>16</v>
      </c>
      <c r="E16" s="14" t="s">
        <v>356</v>
      </c>
      <c r="F16" s="15">
        <v>43684</v>
      </c>
      <c r="G16" s="15">
        <v>43698</v>
      </c>
      <c r="H16" s="12">
        <v>924631</v>
      </c>
      <c r="I16" s="16">
        <v>2205.5700000000002</v>
      </c>
    </row>
    <row r="17" spans="1:9" s="18" customFormat="1" ht="25.5" customHeight="1" x14ac:dyDescent="0.2">
      <c r="A17" s="12">
        <v>5</v>
      </c>
      <c r="B17" s="12" t="s">
        <v>357</v>
      </c>
      <c r="C17" s="13" t="s">
        <v>358</v>
      </c>
      <c r="D17" s="53" t="s">
        <v>16</v>
      </c>
      <c r="E17" s="14" t="s">
        <v>359</v>
      </c>
      <c r="F17" s="15">
        <v>43689</v>
      </c>
      <c r="G17" s="15">
        <v>43703</v>
      </c>
      <c r="H17" s="12">
        <v>924457</v>
      </c>
      <c r="I17" s="16">
        <v>3490.89</v>
      </c>
    </row>
    <row r="18" spans="1:9" s="18" customFormat="1" ht="25.5" customHeight="1" x14ac:dyDescent="0.2">
      <c r="A18" s="12">
        <v>6</v>
      </c>
      <c r="B18" s="12" t="s">
        <v>360</v>
      </c>
      <c r="C18" s="13" t="s">
        <v>361</v>
      </c>
      <c r="D18" s="53" t="s">
        <v>362</v>
      </c>
      <c r="E18" s="14" t="s">
        <v>383</v>
      </c>
      <c r="F18" s="15">
        <v>43690</v>
      </c>
      <c r="G18" s="15">
        <v>43704</v>
      </c>
      <c r="H18" s="12">
        <v>925726</v>
      </c>
      <c r="I18" s="16">
        <v>639</v>
      </c>
    </row>
    <row r="19" spans="1:9" s="18" customFormat="1" ht="25.5" customHeight="1" x14ac:dyDescent="0.2">
      <c r="A19" s="12">
        <v>7</v>
      </c>
      <c r="B19" s="12" t="s">
        <v>363</v>
      </c>
      <c r="C19" s="13" t="s">
        <v>364</v>
      </c>
      <c r="D19" s="53" t="s">
        <v>365</v>
      </c>
      <c r="E19" s="14" t="s">
        <v>384</v>
      </c>
      <c r="F19" s="15">
        <v>43690</v>
      </c>
      <c r="G19" s="15">
        <v>43704</v>
      </c>
      <c r="H19" s="12">
        <v>924521</v>
      </c>
      <c r="I19" s="16">
        <v>1064</v>
      </c>
    </row>
    <row r="20" spans="1:9" s="18" customFormat="1" ht="25.5" customHeight="1" x14ac:dyDescent="0.2">
      <c r="A20" s="12">
        <v>8</v>
      </c>
      <c r="B20" s="12" t="s">
        <v>366</v>
      </c>
      <c r="C20" s="13" t="s">
        <v>367</v>
      </c>
      <c r="D20" s="53" t="s">
        <v>368</v>
      </c>
      <c r="E20" s="14" t="s">
        <v>369</v>
      </c>
      <c r="F20" s="15">
        <v>43692</v>
      </c>
      <c r="G20" s="15">
        <v>43706</v>
      </c>
      <c r="H20" s="12">
        <v>926575</v>
      </c>
      <c r="I20" s="16">
        <v>378000</v>
      </c>
    </row>
    <row r="21" spans="1:9" s="17" customFormat="1" ht="25.5" customHeight="1" x14ac:dyDescent="0.2">
      <c r="A21" s="12">
        <v>9</v>
      </c>
      <c r="B21" s="12" t="s">
        <v>370</v>
      </c>
      <c r="C21" s="13" t="s">
        <v>371</v>
      </c>
      <c r="D21" s="53" t="s">
        <v>16</v>
      </c>
      <c r="E21" s="14" t="s">
        <v>385</v>
      </c>
      <c r="F21" s="15">
        <v>43696</v>
      </c>
      <c r="G21" s="15">
        <v>43707</v>
      </c>
      <c r="H21" s="12">
        <v>925952</v>
      </c>
      <c r="I21" s="16">
        <v>2316.5</v>
      </c>
    </row>
    <row r="22" spans="1:9" s="17" customFormat="1" ht="25.5" customHeight="1" x14ac:dyDescent="0.2">
      <c r="A22" s="12">
        <v>10</v>
      </c>
      <c r="B22" s="12" t="s">
        <v>372</v>
      </c>
      <c r="C22" s="13" t="s">
        <v>373</v>
      </c>
      <c r="D22" s="53" t="s">
        <v>374</v>
      </c>
      <c r="E22" s="14" t="s">
        <v>386</v>
      </c>
      <c r="F22" s="15">
        <v>43706</v>
      </c>
      <c r="G22" s="15">
        <v>43717</v>
      </c>
      <c r="H22" s="12">
        <v>927201</v>
      </c>
      <c r="I22" s="16">
        <v>1777.4</v>
      </c>
    </row>
    <row r="23" spans="1:9" s="17" customFormat="1" ht="25.5" customHeight="1" x14ac:dyDescent="0.2">
      <c r="A23" s="63">
        <v>11</v>
      </c>
      <c r="B23" s="63" t="s">
        <v>375</v>
      </c>
      <c r="C23" s="64" t="s">
        <v>376</v>
      </c>
      <c r="D23" s="68" t="s">
        <v>377</v>
      </c>
      <c r="E23" s="65" t="s">
        <v>387</v>
      </c>
      <c r="F23" s="66">
        <v>43704</v>
      </c>
      <c r="G23" s="66">
        <v>43718</v>
      </c>
      <c r="H23" s="63">
        <v>927100</v>
      </c>
      <c r="I23" s="67">
        <v>1736.28</v>
      </c>
    </row>
    <row r="24" spans="1:9" s="17" customFormat="1" ht="25.5" customHeight="1" x14ac:dyDescent="0.2">
      <c r="A24" s="12">
        <v>12</v>
      </c>
      <c r="B24" s="12" t="s">
        <v>378</v>
      </c>
      <c r="C24" s="13" t="s">
        <v>379</v>
      </c>
      <c r="D24" s="53" t="s">
        <v>16</v>
      </c>
      <c r="E24" s="14" t="s">
        <v>388</v>
      </c>
      <c r="F24" s="15">
        <v>43707</v>
      </c>
      <c r="G24" s="15">
        <v>43718</v>
      </c>
      <c r="H24" s="12">
        <v>927254</v>
      </c>
      <c r="I24" s="16">
        <v>1669</v>
      </c>
    </row>
    <row r="25" spans="1:9" s="17" customFormat="1" ht="25.5" customHeight="1" x14ac:dyDescent="0.2">
      <c r="A25" s="32"/>
      <c r="B25" s="32"/>
      <c r="C25" s="34"/>
      <c r="D25" s="35"/>
      <c r="E25" s="35"/>
      <c r="F25" s="36"/>
      <c r="G25" s="36"/>
      <c r="H25" s="32"/>
      <c r="I25" s="37"/>
    </row>
    <row r="26" spans="1:9" s="17" customFormat="1" ht="25.5" customHeight="1" x14ac:dyDescent="0.2">
      <c r="A26" s="32"/>
      <c r="B26" s="32"/>
      <c r="C26" s="34"/>
      <c r="D26" s="35"/>
      <c r="E26" s="35"/>
      <c r="F26" s="36"/>
      <c r="G26" s="36"/>
      <c r="H26" s="32"/>
      <c r="I26" s="37"/>
    </row>
    <row r="27" spans="1:9" ht="15.75" thickBot="1" x14ac:dyDescent="0.3">
      <c r="A27"/>
      <c r="B27"/>
      <c r="C27"/>
      <c r="D27"/>
      <c r="E27"/>
      <c r="F27"/>
      <c r="G27"/>
      <c r="H27"/>
      <c r="I27"/>
    </row>
    <row r="28" spans="1:9" ht="24" customHeight="1" thickBot="1" x14ac:dyDescent="0.3">
      <c r="B28" s="40" t="s">
        <v>390</v>
      </c>
      <c r="C28" s="40"/>
      <c r="G28" s="43" t="s">
        <v>20</v>
      </c>
      <c r="H28" s="44"/>
      <c r="I28" s="20">
        <f>SUM(I13:I27)</f>
        <v>396875.64000000007</v>
      </c>
    </row>
    <row r="29" spans="1:9" x14ac:dyDescent="0.25">
      <c r="A29"/>
      <c r="B29"/>
      <c r="C29"/>
      <c r="D29"/>
      <c r="E29"/>
      <c r="F29"/>
      <c r="G29"/>
      <c r="H29"/>
      <c r="I29" s="21"/>
    </row>
    <row r="30" spans="1:9" ht="15.75" thickBot="1" x14ac:dyDescent="0.3">
      <c r="A30"/>
      <c r="B30"/>
      <c r="C30"/>
      <c r="D30"/>
      <c r="E30"/>
      <c r="F30"/>
      <c r="G30"/>
      <c r="H30"/>
      <c r="I30" s="21"/>
    </row>
    <row r="31" spans="1:9" ht="18" thickBot="1" x14ac:dyDescent="0.3">
      <c r="A31"/>
      <c r="B31" s="40">
        <f>17+13+7+11+7+6+14+12</f>
        <v>87</v>
      </c>
      <c r="C31" s="40"/>
      <c r="D31"/>
      <c r="E31"/>
      <c r="F31"/>
      <c r="G31" s="43" t="s">
        <v>23</v>
      </c>
      <c r="H31" s="44"/>
      <c r="I31" s="20">
        <f>I28+JULIO_2019!I33</f>
        <v>565487.94000000006</v>
      </c>
    </row>
    <row r="32" spans="1:9" x14ac:dyDescent="0.25">
      <c r="A32"/>
      <c r="B32" s="41" t="s">
        <v>22</v>
      </c>
      <c r="C32" s="41"/>
      <c r="D32"/>
      <c r="E32"/>
      <c r="F32"/>
      <c r="G32"/>
      <c r="H32"/>
      <c r="I32"/>
    </row>
    <row r="33" spans="1:9" x14ac:dyDescent="0.25">
      <c r="A33"/>
      <c r="B33"/>
      <c r="C33"/>
      <c r="D33"/>
      <c r="E33"/>
      <c r="F33"/>
      <c r="G33"/>
      <c r="H33"/>
      <c r="I33"/>
    </row>
  </sheetData>
  <mergeCells count="12">
    <mergeCell ref="B28:C28"/>
    <mergeCell ref="G28:H28"/>
    <mergeCell ref="B31:C31"/>
    <mergeCell ref="G31:H31"/>
    <mergeCell ref="B32:C32"/>
    <mergeCell ref="C4:G5"/>
    <mergeCell ref="A9:B9"/>
    <mergeCell ref="D9:E10"/>
    <mergeCell ref="G9:I9"/>
    <mergeCell ref="A10:B10"/>
    <mergeCell ref="C11:D11"/>
    <mergeCell ref="F11:G11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15E06-A5AC-4D9C-A601-718A37F81496}">
  <sheetPr>
    <tabColor theme="3" tint="0.39997558519241921"/>
    <pageSetUpPr fitToPage="1"/>
  </sheetPr>
  <dimension ref="A4:I33"/>
  <sheetViews>
    <sheetView view="pageLayout" topLeftCell="A16" zoomScale="70" zoomScaleNormal="85" zoomScaleSheetLayoutView="100" zoomScalePageLayoutView="70" workbookViewId="0">
      <selection activeCell="I31" sqref="I31"/>
    </sheetView>
  </sheetViews>
  <sheetFormatPr baseColWidth="10" defaultRowHeight="15" x14ac:dyDescent="0.25"/>
  <cols>
    <col min="1" max="1" width="5.7109375" style="24" customWidth="1"/>
    <col min="2" max="2" width="10.7109375" style="24" customWidth="1"/>
    <col min="3" max="3" width="40.7109375" style="19" customWidth="1"/>
    <col min="4" max="4" width="45.7109375" style="19" customWidth="1"/>
    <col min="5" max="5" width="55.85546875" style="19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42" t="s">
        <v>206</v>
      </c>
      <c r="D4" s="42"/>
      <c r="E4" s="42"/>
      <c r="F4" s="42"/>
      <c r="G4" s="42"/>
    </row>
    <row r="5" spans="1:9" x14ac:dyDescent="0.25">
      <c r="C5" s="42"/>
      <c r="D5" s="42"/>
      <c r="E5" s="42"/>
      <c r="F5" s="42"/>
      <c r="G5" s="42"/>
    </row>
    <row r="6" spans="1:9" ht="18" customHeight="1" x14ac:dyDescent="0.25"/>
    <row r="9" spans="1:9" ht="21" customHeight="1" x14ac:dyDescent="0.25">
      <c r="A9" s="45" t="s">
        <v>0</v>
      </c>
      <c r="B9" s="45"/>
      <c r="C9" s="1" t="s">
        <v>391</v>
      </c>
      <c r="D9" s="46" t="s">
        <v>15</v>
      </c>
      <c r="E9" s="46"/>
      <c r="F9" s="2" t="s">
        <v>1</v>
      </c>
      <c r="G9" s="47" t="s">
        <v>392</v>
      </c>
      <c r="H9" s="48"/>
      <c r="I9" s="48"/>
    </row>
    <row r="10" spans="1:9" ht="15.75" customHeight="1" x14ac:dyDescent="0.25">
      <c r="A10" s="45" t="s">
        <v>2</v>
      </c>
      <c r="B10" s="45"/>
      <c r="C10" s="3" t="s">
        <v>14</v>
      </c>
      <c r="D10" s="46"/>
      <c r="E10" s="46"/>
    </row>
    <row r="11" spans="1:9" ht="15.75" thickBot="1" x14ac:dyDescent="0.3">
      <c r="C11" s="49" t="s">
        <v>3</v>
      </c>
      <c r="D11" s="49"/>
      <c r="E11" s="31"/>
      <c r="F11" s="49" t="s">
        <v>4</v>
      </c>
      <c r="G11" s="49"/>
    </row>
    <row r="12" spans="1:9" ht="15.75" thickBot="1" x14ac:dyDescent="0.3">
      <c r="A12" s="8" t="s">
        <v>5</v>
      </c>
      <c r="B12" s="9" t="s">
        <v>6</v>
      </c>
      <c r="C12" s="9" t="s">
        <v>7</v>
      </c>
      <c r="D12" s="9" t="s">
        <v>8</v>
      </c>
      <c r="E12" s="9" t="s">
        <v>9</v>
      </c>
      <c r="F12" s="10" t="s">
        <v>10</v>
      </c>
      <c r="G12" s="9" t="s">
        <v>11</v>
      </c>
      <c r="H12" s="10" t="s">
        <v>12</v>
      </c>
      <c r="I12" s="11" t="s">
        <v>13</v>
      </c>
    </row>
    <row r="13" spans="1:9" s="17" customFormat="1" ht="25.5" customHeight="1" x14ac:dyDescent="0.2">
      <c r="A13" s="12">
        <v>1</v>
      </c>
      <c r="B13" s="12"/>
      <c r="C13" s="13" t="s">
        <v>393</v>
      </c>
      <c r="D13" s="60" t="s">
        <v>32</v>
      </c>
      <c r="E13" s="14" t="s">
        <v>406</v>
      </c>
      <c r="F13" s="15">
        <v>43716</v>
      </c>
      <c r="G13" s="15">
        <v>43726</v>
      </c>
      <c r="H13" s="12">
        <v>927139</v>
      </c>
      <c r="I13" s="16">
        <v>1064</v>
      </c>
    </row>
    <row r="14" spans="1:9" s="18" customFormat="1" ht="25.5" customHeight="1" x14ac:dyDescent="0.2">
      <c r="A14" s="12">
        <v>2</v>
      </c>
      <c r="B14" s="12"/>
      <c r="C14" s="14" t="s">
        <v>394</v>
      </c>
      <c r="D14" s="53" t="s">
        <v>395</v>
      </c>
      <c r="E14" s="14" t="s">
        <v>407</v>
      </c>
      <c r="F14" s="15">
        <v>43717</v>
      </c>
      <c r="G14" s="15">
        <v>43727</v>
      </c>
      <c r="H14" s="12">
        <v>927791</v>
      </c>
      <c r="I14" s="16">
        <v>1064</v>
      </c>
    </row>
    <row r="15" spans="1:9" s="17" customFormat="1" ht="25.5" customHeight="1" x14ac:dyDescent="0.2">
      <c r="A15" s="12">
        <v>3</v>
      </c>
      <c r="B15" s="12"/>
      <c r="C15" s="13" t="s">
        <v>396</v>
      </c>
      <c r="D15" s="53" t="s">
        <v>397</v>
      </c>
      <c r="E15" s="14" t="s">
        <v>408</v>
      </c>
      <c r="F15" s="15">
        <v>43732</v>
      </c>
      <c r="G15" s="15">
        <v>43742</v>
      </c>
      <c r="H15" s="12">
        <v>932256</v>
      </c>
      <c r="I15" s="16">
        <v>1064</v>
      </c>
    </row>
    <row r="16" spans="1:9" s="18" customFormat="1" ht="25.5" customHeight="1" x14ac:dyDescent="0.2">
      <c r="A16" s="12">
        <v>4</v>
      </c>
      <c r="B16" s="12" t="s">
        <v>398</v>
      </c>
      <c r="C16" s="13" t="s">
        <v>399</v>
      </c>
      <c r="D16" s="53" t="s">
        <v>400</v>
      </c>
      <c r="E16" s="14" t="s">
        <v>401</v>
      </c>
      <c r="F16" s="15">
        <v>43734</v>
      </c>
      <c r="G16" s="15">
        <v>43746</v>
      </c>
      <c r="H16" s="12">
        <v>932390</v>
      </c>
      <c r="I16" s="16">
        <v>2298.36</v>
      </c>
    </row>
    <row r="17" spans="1:9" s="18" customFormat="1" ht="25.5" customHeight="1" x14ac:dyDescent="0.2">
      <c r="A17" s="63">
        <v>5</v>
      </c>
      <c r="B17" s="63"/>
      <c r="C17" s="64" t="s">
        <v>402</v>
      </c>
      <c r="D17" s="68" t="s">
        <v>289</v>
      </c>
      <c r="E17" s="65" t="s">
        <v>409</v>
      </c>
      <c r="F17" s="66">
        <v>43726</v>
      </c>
      <c r="G17" s="66">
        <v>43735</v>
      </c>
      <c r="H17" s="63">
        <v>932158</v>
      </c>
      <c r="I17" s="67">
        <v>1669</v>
      </c>
    </row>
    <row r="18" spans="1:9" s="18" customFormat="1" ht="25.5" customHeight="1" x14ac:dyDescent="0.2">
      <c r="A18" s="12">
        <v>6</v>
      </c>
      <c r="B18" s="12" t="s">
        <v>403</v>
      </c>
      <c r="C18" s="13" t="s">
        <v>404</v>
      </c>
      <c r="D18" s="53" t="s">
        <v>289</v>
      </c>
      <c r="E18" s="14" t="s">
        <v>405</v>
      </c>
      <c r="F18" s="15">
        <v>43733</v>
      </c>
      <c r="G18" s="15">
        <v>43745</v>
      </c>
      <c r="H18" s="12">
        <v>934552</v>
      </c>
      <c r="I18" s="16">
        <v>1064</v>
      </c>
    </row>
    <row r="19" spans="1:9" s="18" customFormat="1" ht="25.5" customHeight="1" x14ac:dyDescent="0.2">
      <c r="A19" s="12"/>
      <c r="B19" s="12"/>
      <c r="C19" s="13"/>
      <c r="D19" s="53"/>
      <c r="E19" s="53"/>
      <c r="F19" s="15"/>
      <c r="G19" s="15"/>
      <c r="H19" s="12"/>
      <c r="I19" s="16"/>
    </row>
    <row r="20" spans="1:9" s="18" customFormat="1" ht="25.5" customHeight="1" x14ac:dyDescent="0.2">
      <c r="A20" s="12"/>
      <c r="B20" s="12"/>
      <c r="C20" s="13"/>
      <c r="D20" s="53"/>
      <c r="E20" s="53"/>
      <c r="F20" s="15"/>
      <c r="G20" s="15"/>
      <c r="H20" s="12"/>
      <c r="I20" s="16"/>
    </row>
    <row r="21" spans="1:9" s="17" customFormat="1" ht="25.5" customHeight="1" x14ac:dyDescent="0.2">
      <c r="A21" s="12"/>
      <c r="B21" s="12"/>
      <c r="C21" s="13"/>
      <c r="D21" s="53"/>
      <c r="E21" s="53"/>
      <c r="F21" s="15"/>
      <c r="G21" s="15"/>
      <c r="H21" s="12"/>
      <c r="I21" s="16"/>
    </row>
    <row r="22" spans="1:9" s="17" customFormat="1" ht="25.5" customHeight="1" x14ac:dyDescent="0.2">
      <c r="A22" s="12"/>
      <c r="B22" s="12"/>
      <c r="C22" s="13"/>
      <c r="D22" s="53"/>
      <c r="E22" s="53"/>
      <c r="F22" s="15"/>
      <c r="G22" s="15"/>
      <c r="H22" s="12"/>
      <c r="I22" s="16"/>
    </row>
    <row r="23" spans="1:9" s="17" customFormat="1" ht="25.5" customHeight="1" x14ac:dyDescent="0.2">
      <c r="A23" s="63"/>
      <c r="B23" s="63"/>
      <c r="C23" s="64"/>
      <c r="D23" s="68"/>
      <c r="E23" s="68"/>
      <c r="F23" s="66"/>
      <c r="G23" s="66"/>
      <c r="H23" s="63"/>
      <c r="I23" s="67"/>
    </row>
    <row r="24" spans="1:9" s="17" customFormat="1" ht="25.5" customHeight="1" x14ac:dyDescent="0.2">
      <c r="A24" s="12"/>
      <c r="B24" s="12"/>
      <c r="C24" s="13"/>
      <c r="D24" s="53"/>
      <c r="E24" s="53"/>
      <c r="F24" s="15"/>
      <c r="G24" s="15"/>
      <c r="H24" s="12"/>
      <c r="I24" s="16"/>
    </row>
    <row r="25" spans="1:9" s="17" customFormat="1" ht="25.5" customHeight="1" x14ac:dyDescent="0.2">
      <c r="A25" s="32"/>
      <c r="B25" s="32"/>
      <c r="C25" s="34"/>
      <c r="D25" s="35"/>
      <c r="E25" s="35"/>
      <c r="F25" s="36"/>
      <c r="G25" s="36"/>
      <c r="H25" s="32"/>
      <c r="I25" s="37"/>
    </row>
    <row r="26" spans="1:9" s="17" customFormat="1" ht="25.5" customHeight="1" x14ac:dyDescent="0.2">
      <c r="A26" s="32"/>
      <c r="B26" s="32"/>
      <c r="C26" s="34"/>
      <c r="D26" s="35"/>
      <c r="E26" s="35"/>
      <c r="F26" s="36"/>
      <c r="G26" s="36"/>
      <c r="H26" s="32"/>
      <c r="I26" s="37"/>
    </row>
    <row r="27" spans="1:9" ht="15.75" thickBot="1" x14ac:dyDescent="0.3">
      <c r="A27"/>
      <c r="B27"/>
      <c r="C27"/>
      <c r="D27"/>
      <c r="E27"/>
      <c r="F27"/>
      <c r="G27"/>
      <c r="H27"/>
      <c r="I27"/>
    </row>
    <row r="28" spans="1:9" ht="24" customHeight="1" thickBot="1" x14ac:dyDescent="0.3">
      <c r="B28" s="40" t="s">
        <v>293</v>
      </c>
      <c r="C28" s="40"/>
      <c r="G28" s="43" t="s">
        <v>20</v>
      </c>
      <c r="H28" s="44"/>
      <c r="I28" s="20">
        <f>SUM(I13:I27)</f>
        <v>8223.36</v>
      </c>
    </row>
    <row r="29" spans="1:9" x14ac:dyDescent="0.25">
      <c r="A29"/>
      <c r="B29"/>
      <c r="C29"/>
      <c r="D29"/>
      <c r="E29"/>
      <c r="F29"/>
      <c r="G29"/>
      <c r="H29"/>
      <c r="I29" s="21"/>
    </row>
    <row r="30" spans="1:9" ht="15.75" thickBot="1" x14ac:dyDescent="0.3">
      <c r="A30"/>
      <c r="B30"/>
      <c r="C30"/>
      <c r="D30"/>
      <c r="E30"/>
      <c r="F30"/>
      <c r="G30"/>
      <c r="H30"/>
      <c r="I30" s="21"/>
    </row>
    <row r="31" spans="1:9" ht="18" thickBot="1" x14ac:dyDescent="0.3">
      <c r="A31"/>
      <c r="B31" s="40">
        <f>17+13+7+11+7+6+14+12+6</f>
        <v>93</v>
      </c>
      <c r="C31" s="40"/>
      <c r="D31"/>
      <c r="E31"/>
      <c r="F31"/>
      <c r="G31" s="43" t="s">
        <v>23</v>
      </c>
      <c r="H31" s="44"/>
      <c r="I31" s="20">
        <v>573711.30000000005</v>
      </c>
    </row>
    <row r="32" spans="1:9" x14ac:dyDescent="0.25">
      <c r="A32"/>
      <c r="B32" s="41" t="s">
        <v>22</v>
      </c>
      <c r="C32" s="41"/>
      <c r="D32"/>
      <c r="E32"/>
      <c r="F32"/>
      <c r="G32"/>
      <c r="H32"/>
      <c r="I32"/>
    </row>
    <row r="33" spans="1:9" x14ac:dyDescent="0.25">
      <c r="A33"/>
      <c r="B33"/>
      <c r="C33"/>
      <c r="D33"/>
      <c r="E33"/>
      <c r="F33"/>
      <c r="G33"/>
      <c r="H33"/>
      <c r="I33"/>
    </row>
  </sheetData>
  <mergeCells count="12">
    <mergeCell ref="B28:C28"/>
    <mergeCell ref="G28:H28"/>
    <mergeCell ref="B31:C31"/>
    <mergeCell ref="G31:H31"/>
    <mergeCell ref="B32:C32"/>
    <mergeCell ref="C4:G5"/>
    <mergeCell ref="A9:B9"/>
    <mergeCell ref="D9:E10"/>
    <mergeCell ref="G9:I9"/>
    <mergeCell ref="A10:B10"/>
    <mergeCell ref="C11:D11"/>
    <mergeCell ref="F11:G11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2019 </vt:lpstr>
      <vt:lpstr>FEBRERO 2019</vt:lpstr>
      <vt:lpstr>MARZO 2019</vt:lpstr>
      <vt:lpstr>ABRIL_2019</vt:lpstr>
      <vt:lpstr>MAYO_2019</vt:lpstr>
      <vt:lpstr>JUNIO_2019</vt:lpstr>
      <vt:lpstr>JULIO_2019</vt:lpstr>
      <vt:lpstr>AGOSTO_2019 </vt:lpstr>
      <vt:lpstr>SEPTIEMBRE_2019</vt:lpstr>
      <vt:lpstr>OCTUBRE_2019 </vt:lpstr>
      <vt:lpstr>NOVIEMBRE_2019 </vt:lpstr>
      <vt:lpstr>DICIEMBRE_2019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 Obras1</dc:creator>
  <cp:lastModifiedBy>ARQ. LUIS JUAN</cp:lastModifiedBy>
  <cp:lastPrinted>2019-05-07T14:53:41Z</cp:lastPrinted>
  <dcterms:created xsi:type="dcterms:W3CDTF">2017-02-01T20:14:03Z</dcterms:created>
  <dcterms:modified xsi:type="dcterms:W3CDTF">2020-04-14T18:12:26Z</dcterms:modified>
</cp:coreProperties>
</file>