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wnloads\"/>
    </mc:Choice>
  </mc:AlternateContent>
  <bookViews>
    <workbookView showHorizontalScroll="0" showVerticalScroll="0" showSheetTabs="0" xWindow="0" yWindow="0" windowWidth="24000" windowHeight="9630"/>
  </bookViews>
  <sheets>
    <sheet name=" 2do Trimestre" sheetId="16" r:id="rId1"/>
  </sheets>
  <calcPr calcId="162913"/>
</workbook>
</file>

<file path=xl/calcChain.xml><?xml version="1.0" encoding="utf-8"?>
<calcChain xmlns="http://schemas.openxmlformats.org/spreadsheetml/2006/main">
  <c r="Q23" i="16" l="1"/>
  <c r="K23" i="16"/>
  <c r="Q22" i="16"/>
  <c r="P22" i="16"/>
  <c r="O22" i="16"/>
  <c r="K22" i="16"/>
  <c r="L29" i="16" l="1"/>
  <c r="L30" i="16" s="1"/>
  <c r="J28" i="16"/>
  <c r="Q28" i="16" s="1"/>
  <c r="J27" i="16"/>
  <c r="Q27" i="16" s="1"/>
  <c r="J26" i="16"/>
  <c r="Q26" i="16" s="1"/>
  <c r="J25" i="16"/>
  <c r="J24" i="16"/>
  <c r="N29" i="16"/>
  <c r="N30" i="16" s="1"/>
  <c r="M29" i="16"/>
  <c r="P28" i="16"/>
  <c r="O28" i="16"/>
  <c r="P27" i="16"/>
  <c r="O27" i="16"/>
  <c r="P26" i="16"/>
  <c r="O26" i="16"/>
  <c r="P25" i="16"/>
  <c r="O25" i="16"/>
  <c r="Q24" i="16"/>
  <c r="P24" i="16"/>
  <c r="O24" i="16"/>
  <c r="Q21" i="16"/>
  <c r="P21" i="16"/>
  <c r="O21" i="16"/>
  <c r="K21" i="16"/>
  <c r="Q20" i="16"/>
  <c r="P20" i="16"/>
  <c r="O20" i="16"/>
  <c r="K20" i="16"/>
  <c r="Q19" i="16"/>
  <c r="P19" i="16"/>
  <c r="O19" i="16"/>
  <c r="K19" i="16"/>
  <c r="Q18" i="16"/>
  <c r="P18" i="16"/>
  <c r="O18" i="16"/>
  <c r="K18" i="16"/>
  <c r="Q17" i="16"/>
  <c r="P17" i="16"/>
  <c r="O17" i="16"/>
  <c r="K17" i="16"/>
  <c r="Q16" i="16"/>
  <c r="P16" i="16"/>
  <c r="O16" i="16"/>
  <c r="K16" i="16"/>
  <c r="Q15" i="16"/>
  <c r="K15" i="16"/>
  <c r="N32" i="16" l="1"/>
  <c r="O29" i="16"/>
  <c r="K29" i="16"/>
  <c r="P29" i="16"/>
  <c r="L32" i="16"/>
  <c r="L31" i="16"/>
  <c r="N31" i="16"/>
  <c r="K32" i="16" l="1"/>
  <c r="J29" i="16"/>
  <c r="J31" i="16" s="1"/>
  <c r="Q25" i="16"/>
  <c r="Q29" i="16" s="1"/>
  <c r="Q30" i="16" s="1"/>
  <c r="Q31" i="16" s="1"/>
  <c r="K31" i="16" l="1"/>
  <c r="Q32" i="16"/>
  <c r="J30" i="16"/>
  <c r="K30" i="16"/>
  <c r="J32" i="16"/>
</calcChain>
</file>

<file path=xl/sharedStrings.xml><?xml version="1.0" encoding="utf-8"?>
<sst xmlns="http://schemas.openxmlformats.org/spreadsheetml/2006/main" count="199" uniqueCount="116">
  <si>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</si>
  <si>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</si>
  <si>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</si>
  <si>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</si>
  <si>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</si>
  <si>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</si>
  <si>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</si>
  <si>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</si>
  <si>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</si>
  <si>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</si>
  <si>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</si>
  <si>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</si>
  <si>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</si>
  <si>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</si>
  <si>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</si>
  <si>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</si>
  <si>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</si>
  <si>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</si>
  <si>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</si>
  <si>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</si>
  <si>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</si>
  <si>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</si>
  <si>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</si>
  <si>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</si>
  <si>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</si>
  <si>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</si>
  <si>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</si>
  <si>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</si>
  <si>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</si>
  <si>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</si>
  <si>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</si>
  <si>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</si>
  <si>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</si>
  <si>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</si>
  <si>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</si>
  <si>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</si>
  <si>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</si>
  <si>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</si>
  <si>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Director de Hacienda Municipal</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</si>
  <si>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</si>
  <si>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</si>
  <si>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</si>
  <si>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</si>
  <si>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</si>
  <si>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</si>
  <si>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</si>
  <si>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</si>
  <si>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</si>
  <si>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</si>
  <si>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Ret. 5 0/00</t>
  </si>
  <si>
    <t>Ret. 2 0/00</t>
  </si>
  <si>
    <t>C. ALEJANDRO BARRAGÁN SÁNCHEZ</t>
  </si>
  <si>
    <t>FÍSICO</t>
  </si>
  <si>
    <t>140235R3301</t>
  </si>
  <si>
    <t>140235R3302</t>
  </si>
  <si>
    <t>140235R3303</t>
  </si>
  <si>
    <t>140235R3304</t>
  </si>
  <si>
    <t>140235R3305</t>
  </si>
  <si>
    <t>140235R3306</t>
  </si>
  <si>
    <t>140235R3307</t>
  </si>
  <si>
    <t>140235R3311</t>
  </si>
  <si>
    <t>INCIDENCIA DEL PROYECTO</t>
  </si>
  <si>
    <t>Coordinador General de Gestión de la Ciudad</t>
  </si>
  <si>
    <t>DIRECTA</t>
  </si>
  <si>
    <t>COMPLEMENTARIA</t>
  </si>
  <si>
    <t>0%</t>
  </si>
  <si>
    <t>M2.</t>
  </si>
  <si>
    <t>140235R3314</t>
  </si>
  <si>
    <t>EL FRESNITO</t>
  </si>
  <si>
    <t>ENERO/2023.</t>
  </si>
  <si>
    <t>DICIEMBRE/2023.</t>
  </si>
  <si>
    <t>*2023*</t>
  </si>
  <si>
    <t>CONSTRUCCIÓN DE TECHADO EN ÁREA DE IMPARTICIÓN DE EDUACACIÓN FÍSICA EN LA TELESECUNDARIA JOSÉ CLEMENTE OROZCO (SEGUNDA ETAPA) EN LA DELEGACIÓN DE EL FRESNITO, EN EL MUNICIPIO DE ZAPOTLÁN EL GRANDE, JALISCO.</t>
  </si>
  <si>
    <t>M.</t>
  </si>
  <si>
    <t>ATEQUIZAYÁN</t>
  </si>
  <si>
    <t>DRA. MIRIAM SALOMÉ TORRES LARES.</t>
  </si>
  <si>
    <t>IBE.</t>
  </si>
  <si>
    <t>IBS.</t>
  </si>
  <si>
    <t>ELE.</t>
  </si>
  <si>
    <t>APO.</t>
  </si>
  <si>
    <t>DRE.</t>
  </si>
  <si>
    <t>URB.</t>
  </si>
  <si>
    <t>CONSTRUCCIÓN DE TECHADO EN ÁREA DE IMPARTICIÓN DE EDUCACIÓN FÍSICA EN LA TELESECUNDARIA GORDIANO GUZMÁN, EN LA CALLE MANUEL JESUS MUNGUIA VAZQUEZ EN SU CRUCE CON FRANCISCO VILLALVAZO EN LA DELEGACIÓN DE ATEQUIZAYÁN EN EL MUNICIPIO DE ZAPOTLÁN EL GRANDE, JALISCO.</t>
  </si>
  <si>
    <t>CONSTRUCCIÓN DE LÍNEA DE AGUA POTABLE EN LA CALLE CHAMIZAL ENTRE LA CALLE CARRETERA ATENQUIQUE Y LA CALLE CERRADA; EN LA DELEGACIÓN DE EL FRESNITO, EN EL MUNICIPIO DE ZAPOTLÁN EL GRANDE, JALISCO.</t>
  </si>
  <si>
    <t>CONSTRUCCIÓN DE RED DE DRENAJE SANITARIO EN LA CALLE FRANCISCO VILLALVAZO ENTRE LA CALLE JOSÉ SOLANO Y LA CALLE CARRETERA ATENQUIQUE; EN LA DELEGACIÓN DE ATEQUIZAYÁN, EN EL MUNICIPIO DE ZAPOTLÁN EL GRANDE, JALISCO.</t>
  </si>
  <si>
    <t>FOLIO S.R.F.T.</t>
  </si>
  <si>
    <t>FOLIO MIDS</t>
  </si>
  <si>
    <t>JAL230202215385</t>
  </si>
  <si>
    <t>JAL230202215392</t>
  </si>
  <si>
    <t>JAL230202215394</t>
  </si>
  <si>
    <t>JAL230202215399</t>
  </si>
  <si>
    <t>JAL230102215405</t>
  </si>
  <si>
    <t>JAL230202215407</t>
  </si>
  <si>
    <t>JAL230202215409</t>
  </si>
  <si>
    <t>JAL23020221546</t>
  </si>
  <si>
    <t>JAL230202215436</t>
  </si>
  <si>
    <t>SEGUNDO</t>
  </si>
  <si>
    <t>ABRIL-JUNIO</t>
  </si>
  <si>
    <t>15 DE JULIO DE 2023.</t>
  </si>
  <si>
    <t>LIC. ANA MARÍA DEL TORO TORRES</t>
  </si>
  <si>
    <r>
      <t xml:space="preserve">CONSTRUCCIÓN DE TECHADO EN ÁREA DE IMPARTICIÓN DE EDUACACIÓN FÍSICA EN LA ESCUELA SECUNDARIA TECNICA 100 EN LA CALLE LIC. ENRIQUE CASTELLANOS AGUILAR ENTRE LA CALLE BACHILLERATO Y LA CALLE VENEZUELA EN LA COLONIA CENTRO EN CIUDAD GUZMAN, EN EL MUNICIPIO DE ZAPOTLÁN EL GRANDE, JALISCO. </t>
    </r>
    <r>
      <rPr>
        <b/>
        <sz val="7"/>
        <rFont val="Arial"/>
        <family val="2"/>
      </rPr>
      <t>ZAP. 1402300010312.</t>
    </r>
  </si>
  <si>
    <r>
      <t xml:space="preserve">REHABILITACIÓN DE PAVIMENTO ASFÁLTICO EN LA CALLE PROFRA. GREGORIA RAMÍREZ MORALES ENTRE LA CALLE CRISTO REY Y LA CALLE IGNACIO LÓPEZ RAYÓN; EN LA COLONIA LOMAS DEL VALLE; EN CIUDAD GUZMÁN, EN EL MUNICIPIO DE ZAPOTLÁN EL GRANDE, JALISCO. </t>
    </r>
    <r>
      <rPr>
        <b/>
        <sz val="7"/>
        <rFont val="Arial"/>
        <family val="2"/>
      </rPr>
      <t>ZAP. 1402300010187.</t>
    </r>
  </si>
  <si>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7"/>
        <rFont val="Arial"/>
        <family val="2"/>
      </rPr>
      <t>ZAP. 1402300010257.</t>
    </r>
  </si>
  <si>
    <r>
      <t xml:space="preserve">CONSTRUCCIÓN DE PAVIMENTO DE CONCRETO HIDRÁULICO EN LA AV. VENUSTIANO CARRANZA ENTRE LA CALLE JALISCO Y LA CALLE PIHUAMO, EN LA COLONIA FRANCISCO I. MADERO, EN CIUDAD GUZMÁN, EN EL MUNICIPIO DE ZAPOTLÁN EL GRANDE, JALISCO. </t>
    </r>
    <r>
      <rPr>
        <b/>
        <sz val="7"/>
        <rFont val="Arial"/>
        <family val="2"/>
      </rPr>
      <t>ZAP. 140230001051A.</t>
    </r>
  </si>
  <si>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7"/>
        <rFont val="Arial"/>
        <family val="2"/>
      </rPr>
      <t>ZAP. 1402300010420.</t>
    </r>
  </si>
  <si>
    <r>
      <t xml:space="preserve">REHABILITACIÓN DE ESPACIO PÚBLICO EN ANDADOR SIN NOMBRE ENTRE LA CALLE CRISTO REY Y LA CALLE ANDRÉS QUINTANA ROO, EN LA COLONIA CRISTO REY, EN CIUDAD GUZMÁN, EN EL MUNICIPIO DE ZAPOTLÁN EL GRANDE, JALISCO. </t>
    </r>
    <r>
      <rPr>
        <b/>
        <sz val="7"/>
        <rFont val="Arial"/>
        <family val="2"/>
      </rPr>
      <t>ZAP. 1402300010187.</t>
    </r>
  </si>
  <si>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7"/>
        <rFont val="Arial"/>
        <family val="2"/>
      </rPr>
      <t>ZAP. 1402300010543.</t>
    </r>
  </si>
  <si>
    <r>
      <t xml:space="preserve">CONSTRUCCIÓN DE TECHADO EN ÁREA COMÚN EN EL CENTRO DE SALUD ZAPOTLÁN UBICADO EN LA CALLE ENRIQUE CASTELLANOS AGUILAR ESQUINA CALLE BACHILLERATO EN LA COLONIA CENTRO, EN CIUDAD GUZMÁN, EN EL MUNICIPIO DE ZAPOTLÁN EL GRANDE, JALISCO. </t>
    </r>
    <r>
      <rPr>
        <b/>
        <sz val="7"/>
        <rFont val="Arial"/>
        <family val="2"/>
      </rPr>
      <t>ZAP. 1402300010312.</t>
    </r>
  </si>
  <si>
    <r>
      <t xml:space="preserve">CONSTRUCCIÓN DE EMPEDRADO CON HUELLAS DE RODAMIENTO EN LA CALLE EL GRULLO ENTRE LA AV. OBISPO SERAFÍN VÁZQUEZ ELIZALDE Y LA CALLE CUBA, EN LA COLONIA ADOLFO LÓPEZ MATEOS, EN CIUDAD GUZMÁN, EN EL MUNICIPIO DE ZAPOTLÁN EL GRANDE, JALISCO. </t>
    </r>
    <r>
      <rPr>
        <b/>
        <sz val="7"/>
        <rFont val="Arial"/>
        <family val="2"/>
      </rPr>
      <t>ZAP. 1402300010469.</t>
    </r>
  </si>
  <si>
    <t>140235R3315</t>
  </si>
  <si>
    <t>140235R3316</t>
  </si>
  <si>
    <t>140235R3317</t>
  </si>
  <si>
    <t>140235R3318</t>
  </si>
  <si>
    <t>140235R3319</t>
  </si>
  <si>
    <r>
      <t xml:space="preserve">CONSTRUCCIÓN DE PAVIMENTO DE CONCRETO HIDRÁULICO EN LA CALLE COLIMA ENTRE LA CALLE CISNE Y LA CALLE GRAL. PEDRO OGAZÓN RUBIO, EN LA COLONIA CENTRO, EN CIUDAD GUZMÁN; EN EL MUNICIPIO DE ZAPOTLÁN EL GRANDE, JALISCO. </t>
    </r>
    <r>
      <rPr>
        <b/>
        <sz val="7"/>
        <rFont val="Arial"/>
        <family val="2"/>
      </rPr>
      <t>ZAP. 1402300010613.</t>
    </r>
  </si>
  <si>
    <t>02 / Set. /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</si>
</sst>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0;[Red]#,##0.00"/>
    <numFmt numFmtId="165" formatCode="#,##0.0;[Red]#,##0.0"/>
    <numFmt numFmtId="166" formatCode="#,##0;[Red]#,##0"/>
  </numFmts>
  <fonts count="20"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9"/>
      <name val="Arial"/>
      <family val="2"/>
    </font>
    <font>
      <sz val="6.5"/>
      <name val="Arial"/>
      <family val="2"/>
    </font>
    <font>
      <b/>
      <sz val="6"/>
      <color rgb="FFFF0000"/>
      <name val="Arial"/>
      <family val="2"/>
    </font>
    <font>
      <sz val="11"/>
      <color theme="1"/>
      <name val="Calibri"/>
      <family val="2"/>
      <scheme val="minor"/>
    </font>
    <font>
      <b/>
      <sz val="10"/>
      <color rgb="FFFF0000"/>
      <name val="Arial"/>
      <family val="2"/>
    </font>
    <font>
      <b/>
      <u/>
      <sz val="8"/>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b/>
      <sz val="8"/>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240">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7" fillId="0" borderId="0" xfId="0" applyNumberFormat="1" applyFont="1"/>
    <xf numFmtId="0" fontId="9" fillId="0" borderId="0" xfId="0" applyFont="1"/>
    <xf numFmtId="164" fontId="9" fillId="0" borderId="0" xfId="0" applyNumberFormat="1" applyFont="1"/>
    <xf numFmtId="0" fontId="1" fillId="0" borderId="0" xfId="0" quotePrefix="1" applyFont="1" applyBorder="1" applyAlignment="1">
      <alignment horizontal="center"/>
    </xf>
    <xf numFmtId="164" fontId="1" fillId="0" borderId="35" xfId="0" applyNumberFormat="1" applyFont="1" applyFill="1" applyBorder="1" applyAlignment="1">
      <alignment horizontal="right"/>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2" fillId="0" borderId="0" xfId="0" applyNumberFormat="1" applyFont="1" applyBorder="1"/>
    <xf numFmtId="164" fontId="1" fillId="0" borderId="0" xfId="1" applyNumberFormat="1" applyFont="1" applyBorder="1"/>
    <xf numFmtId="164" fontId="1" fillId="0" borderId="0" xfId="0" applyNumberFormat="1" applyFont="1" applyBorder="1"/>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0" fontId="4" fillId="2" borderId="27" xfId="0" applyFont="1" applyFill="1" applyBorder="1" applyAlignment="1">
      <alignment horizontal="center" vertical="center" wrapText="1"/>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1" fillId="0" borderId="48" xfId="0" applyFont="1" applyFill="1" applyBorder="1" applyAlignment="1">
      <alignment horizontal="center" vertical="center" wrapText="1"/>
    </xf>
    <xf numFmtId="0" fontId="11" fillId="0" borderId="28" xfId="0" applyFont="1" applyFill="1" applyBorder="1"/>
    <xf numFmtId="0" fontId="15" fillId="0" borderId="33" xfId="0" applyFont="1" applyFill="1" applyBorder="1" applyAlignment="1">
      <alignment horizontal="center" vertical="center"/>
    </xf>
    <xf numFmtId="0" fontId="15" fillId="3" borderId="33" xfId="0" applyFont="1" applyFill="1" applyBorder="1" applyAlignment="1">
      <alignment horizontal="center" vertical="center"/>
    </xf>
    <xf numFmtId="0" fontId="15" fillId="0" borderId="33" xfId="0" applyFont="1" applyBorder="1" applyAlignment="1">
      <alignment horizontal="center" vertical="center"/>
    </xf>
    <xf numFmtId="2" fontId="6" fillId="0" borderId="31" xfId="0" applyNumberFormat="1" applyFont="1" applyFill="1" applyBorder="1"/>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Fill="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10" fillId="0" borderId="2" xfId="0" applyFont="1" applyFill="1" applyBorder="1" applyAlignment="1">
      <alignment horizontal="center" vertical="center" wrapText="1"/>
    </xf>
    <xf numFmtId="164" fontId="16" fillId="0" borderId="8" xfId="0" quotePrefix="1" applyNumberFormat="1" applyFont="1" applyBorder="1" applyAlignment="1">
      <alignment horizontal="center"/>
    </xf>
    <xf numFmtId="0" fontId="17" fillId="2" borderId="30" xfId="0" applyFont="1" applyFill="1" applyBorder="1" applyAlignment="1">
      <alignment horizontal="center" vertical="center" wrapText="1"/>
    </xf>
    <xf numFmtId="0" fontId="17" fillId="0" borderId="45" xfId="0" applyFont="1" applyFill="1" applyBorder="1" applyAlignment="1">
      <alignment horizontal="center" vertical="center" wrapText="1"/>
    </xf>
    <xf numFmtId="164" fontId="18" fillId="3" borderId="35" xfId="0" applyNumberFormat="1" applyFont="1" applyFill="1" applyBorder="1" applyAlignment="1">
      <alignment horizontal="right"/>
    </xf>
    <xf numFmtId="164" fontId="18" fillId="4" borderId="35" xfId="0" applyNumberFormat="1" applyFont="1" applyFill="1" applyBorder="1" applyAlignment="1">
      <alignment horizontal="right"/>
    </xf>
    <xf numFmtId="164" fontId="18" fillId="0" borderId="35" xfId="0" applyNumberFormat="1" applyFont="1" applyFill="1" applyBorder="1" applyAlignment="1">
      <alignment horizontal="right"/>
    </xf>
    <xf numFmtId="0" fontId="10" fillId="3" borderId="1"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6" fillId="0" borderId="36" xfId="0" applyFont="1" applyFill="1" applyBorder="1" applyAlignment="1">
      <alignment vertical="center" wrapText="1"/>
    </xf>
    <xf numFmtId="164" fontId="1" fillId="0" borderId="2" xfId="0" applyNumberFormat="1" applyFont="1" applyFill="1" applyBorder="1" applyAlignment="1">
      <alignment horizontal="right" wrapText="1"/>
    </xf>
    <xf numFmtId="0" fontId="15" fillId="3" borderId="5"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6" fillId="3" borderId="46" xfId="0" applyFont="1" applyFill="1" applyBorder="1" applyAlignment="1">
      <alignment horizontal="center" vertical="center"/>
    </xf>
    <xf numFmtId="17" fontId="6" fillId="3" borderId="20"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9" xfId="0" applyFont="1" applyFill="1" applyBorder="1" applyAlignment="1">
      <alignment horizontal="justify" vertical="center"/>
    </xf>
    <xf numFmtId="164" fontId="1" fillId="3" borderId="46" xfId="0" applyNumberFormat="1" applyFont="1" applyFill="1" applyBorder="1" applyAlignment="1">
      <alignment horizontal="right"/>
    </xf>
    <xf numFmtId="164" fontId="1" fillId="3" borderId="5" xfId="0" applyNumberFormat="1" applyFont="1" applyFill="1" applyBorder="1" applyAlignment="1">
      <alignment horizontal="right" wrapText="1"/>
    </xf>
    <xf numFmtId="164" fontId="1" fillId="3" borderId="9" xfId="0" applyNumberFormat="1" applyFont="1" applyFill="1" applyBorder="1" applyAlignment="1">
      <alignment horizontal="right"/>
    </xf>
    <xf numFmtId="164" fontId="1" fillId="3" borderId="49" xfId="0" applyNumberFormat="1" applyFont="1" applyFill="1" applyBorder="1" applyAlignment="1">
      <alignment horizontal="right"/>
    </xf>
    <xf numFmtId="164" fontId="18" fillId="3" borderId="49" xfId="0" applyNumberFormat="1" applyFont="1" applyFill="1" applyBorder="1" applyAlignment="1">
      <alignment horizontal="right"/>
    </xf>
    <xf numFmtId="165" fontId="1" fillId="3" borderId="46" xfId="0" applyNumberFormat="1" applyFont="1" applyFill="1" applyBorder="1" applyAlignment="1">
      <alignment horizontal="center" vertical="center"/>
    </xf>
    <xf numFmtId="165" fontId="1" fillId="3" borderId="20" xfId="0" applyNumberFormat="1" applyFont="1" applyFill="1" applyBorder="1" applyAlignment="1">
      <alignment horizontal="center" vertical="center"/>
    </xf>
    <xf numFmtId="2" fontId="1" fillId="3" borderId="49" xfId="0" quotePrefix="1" applyNumberFormat="1" applyFont="1" applyFill="1" applyBorder="1" applyAlignment="1">
      <alignment horizontal="center" vertical="center" wrapText="1"/>
    </xf>
    <xf numFmtId="164" fontId="1" fillId="4" borderId="33" xfId="0" applyNumberFormat="1" applyFont="1" applyFill="1" applyBorder="1" applyAlignment="1">
      <alignment horizontal="right" wrapText="1"/>
    </xf>
    <xf numFmtId="0" fontId="15" fillId="3" borderId="9" xfId="0" applyFont="1" applyFill="1" applyBorder="1" applyAlignment="1">
      <alignment horizontal="center" vertical="center"/>
    </xf>
    <xf numFmtId="164" fontId="4" fillId="2" borderId="14"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2" borderId="28"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3" borderId="33" xfId="0" applyFont="1" applyFill="1" applyBorder="1" applyAlignment="1">
      <alignment horizontal="center" vertical="center"/>
    </xf>
    <xf numFmtId="0" fontId="1" fillId="0" borderId="33" xfId="0" applyFont="1" applyBorder="1" applyAlignment="1">
      <alignment horizontal="center" vertical="center"/>
    </xf>
    <xf numFmtId="0" fontId="1" fillId="3" borderId="9" xfId="0" applyFont="1" applyFill="1" applyBorder="1" applyAlignment="1">
      <alignment horizontal="center" vertical="center"/>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0" fontId="19" fillId="3" borderId="21" xfId="0" applyFont="1" applyFill="1" applyBorder="1" applyAlignment="1">
      <alignment horizontal="center" vertical="center" wrapText="1"/>
    </xf>
    <xf numFmtId="0" fontId="19" fillId="0" borderId="36" xfId="0" quotePrefix="1" applyFont="1" applyFill="1" applyBorder="1" applyAlignment="1">
      <alignment horizontal="center" vertical="center"/>
    </xf>
    <xf numFmtId="0" fontId="19" fillId="3" borderId="36" xfId="0" quotePrefix="1" applyFont="1" applyFill="1" applyBorder="1" applyAlignment="1">
      <alignment horizontal="center" vertical="center"/>
    </xf>
    <xf numFmtId="0" fontId="19" fillId="0" borderId="36" xfId="0" quotePrefix="1" applyFont="1" applyBorder="1" applyAlignment="1">
      <alignment horizontal="center" vertical="center"/>
    </xf>
    <xf numFmtId="0" fontId="19" fillId="3" borderId="19" xfId="0" quotePrefix="1" applyFont="1" applyFill="1" applyBorder="1" applyAlignment="1">
      <alignment horizontal="center" vertical="center"/>
    </xf>
    <xf numFmtId="164" fontId="1" fillId="0" borderId="33"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xf>
    <xf numFmtId="164" fontId="1" fillId="0" borderId="33" xfId="0" applyNumberFormat="1" applyFont="1" applyBorder="1" applyAlignment="1">
      <alignment horizontal="center" vertical="center"/>
    </xf>
    <xf numFmtId="164" fontId="1" fillId="3" borderId="9" xfId="0" applyNumberFormat="1" applyFont="1" applyFill="1" applyBorder="1" applyAlignment="1">
      <alignment horizontal="center" vertical="center"/>
    </xf>
    <xf numFmtId="15" fontId="13" fillId="5" borderId="0" xfId="0" quotePrefix="1" applyNumberFormat="1" applyFont="1" applyFill="1" applyAlignment="1">
      <alignment horizontal="left"/>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15" fontId="13" fillId="5" borderId="0" xfId="0" quotePrefix="1" applyNumberFormat="1" applyFont="1" applyFill="1" applyAlignment="1">
      <alignment horizontal="center"/>
    </xf>
    <xf numFmtId="0" fontId="1" fillId="0" borderId="12" xfId="0" applyFont="1" applyBorder="1" applyAlignment="1">
      <alignment horizontal="center"/>
    </xf>
    <xf numFmtId="0" fontId="6" fillId="3" borderId="33" xfId="0" applyFont="1" applyFill="1" applyBorder="1" applyAlignment="1">
      <alignment horizontal="center" vertical="center"/>
    </xf>
    <xf numFmtId="164" fontId="1" fillId="3" borderId="33" xfId="0" applyNumberFormat="1" applyFont="1" applyFill="1" applyBorder="1" applyAlignment="1">
      <alignment horizontal="right" wrapText="1"/>
    </xf>
    <xf numFmtId="165" fontId="1" fillId="3" borderId="33" xfId="0" applyNumberFormat="1" applyFont="1" applyFill="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1" fillId="0" borderId="0" xfId="0" applyFont="1" applyBorder="1" applyAlignment="1">
      <alignment horizontal="center"/>
    </xf>
    <xf numFmtId="49" fontId="1" fillId="0" borderId="11" xfId="0" applyNumberFormat="1" applyFont="1" applyBorder="1" applyAlignment="1">
      <alignment horizontal="center"/>
    </xf>
    <xf numFmtId="49" fontId="1" fillId="0" borderId="11" xfId="0" quotePrefix="1" applyNumberFormat="1" applyFont="1" applyBorder="1" applyAlignment="1">
      <alignment horizontal="center"/>
    </xf>
    <xf numFmtId="0" fontId="1" fillId="0" borderId="0" xfId="0" applyFont="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2" fillId="0" borderId="12" xfId="0" applyNumberFormat="1" applyFont="1" applyBorder="1" applyAlignment="1">
      <alignment horizontal="center"/>
    </xf>
    <xf numFmtId="0" fontId="14"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76202</xdr:rowOff>
    </xdr:from>
    <xdr:to>
      <xdr:col>2</xdr:col>
      <xdr:colOff>428625</xdr:colOff>
      <xdr:row>6</xdr:row>
      <xdr:rowOff>0</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241854"/>
          <a:ext cx="1894233" cy="102124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7"/>
  <sheetViews>
    <sheetView tabSelected="1" zoomScale="46" workbookViewId="0">
      <selection activeCell="AI14" sqref="AI14"/>
    </sheetView>
  </sheetViews>
  <sheetFormatPr baseColWidth="10" defaultRowHeight="11.25" x14ac:dyDescent="0.2"/>
  <cols>
    <col min="1" max="1" width="10.28515625" style="1" customWidth="1"/>
    <col min="2" max="3" width="12.7109375" style="1" customWidth="1"/>
    <col min="4" max="4" width="10" style="1" customWidth="1"/>
    <col min="5" max="5" width="10.7109375" style="1" customWidth="1"/>
    <col min="6" max="6" width="15.7109375" style="2" customWidth="1"/>
    <col min="7" max="7" width="21.140625" style="1" customWidth="1"/>
    <col min="8" max="8" width="23.85546875" style="1" customWidth="1"/>
    <col min="9" max="9" width="43.7109375" style="1" customWidth="1"/>
    <col min="10" max="11" width="12.7109375" style="2" customWidth="1"/>
    <col min="12" max="13" width="11.5703125" style="2" bestFit="1" customWidth="1"/>
    <col min="14" max="14" width="11" style="1" customWidth="1"/>
    <col min="15" max="15" width="12.140625" style="1" bestFit="1" customWidth="1"/>
    <col min="16" max="16" width="9.140625" style="1" customWidth="1"/>
    <col min="17" max="17" width="11.7109375" style="1" customWidth="1"/>
    <col min="18" max="19" width="8.5703125" style="1" customWidth="1"/>
    <col min="20" max="20" width="10.28515625" style="1" customWidth="1"/>
    <col min="21" max="21" width="8.5703125" style="2" customWidth="1"/>
    <col min="22" max="22" width="10.28515625" style="1" customWidth="1"/>
    <col min="23" max="23" width="14.7109375" style="127" customWidth="1"/>
    <col min="24" max="24" width="11.42578125" style="130"/>
    <col min="25" max="16384" width="11.42578125" style="1"/>
  </cols>
  <sheetData>
    <row r="1" spans="1:24" ht="12.75" x14ac:dyDescent="0.2">
      <c r="A1" s="198" t="s">
        <v>115</v>
      </c>
      <c r="B1" s="201"/>
      <c r="L1" s="115" t="s">
        <v>0</v>
      </c>
    </row>
    <row r="2" spans="1:24" ht="18" x14ac:dyDescent="0.25">
      <c r="E2" s="206" t="s">
        <v>45</v>
      </c>
      <c r="F2" s="206"/>
      <c r="G2" s="206"/>
      <c r="H2" s="206"/>
      <c r="I2" s="206"/>
      <c r="J2" s="206"/>
      <c r="K2" s="206"/>
      <c r="L2" s="206"/>
      <c r="M2" s="206"/>
      <c r="N2" s="206"/>
      <c r="O2" s="206"/>
      <c r="P2" s="206"/>
      <c r="Q2" s="206"/>
      <c r="R2" s="206"/>
      <c r="S2" s="206"/>
      <c r="T2" s="206"/>
      <c r="U2" s="207"/>
      <c r="V2" s="3" t="s">
        <v>1</v>
      </c>
    </row>
    <row r="3" spans="1:24" ht="18.75" thickBot="1" x14ac:dyDescent="0.3">
      <c r="E3" s="208"/>
      <c r="F3" s="208"/>
      <c r="G3" s="208"/>
      <c r="H3" s="208"/>
      <c r="I3" s="208"/>
      <c r="J3" s="208"/>
      <c r="K3" s="208"/>
      <c r="L3" s="208"/>
      <c r="M3" s="208"/>
      <c r="N3" s="208"/>
      <c r="O3" s="208"/>
      <c r="P3" s="208"/>
      <c r="Q3" s="208"/>
      <c r="R3" s="208"/>
      <c r="S3" s="208"/>
      <c r="T3" s="208"/>
      <c r="U3" s="209"/>
      <c r="V3" s="4" t="s">
        <v>2</v>
      </c>
    </row>
    <row r="4" spans="1:24" ht="18" x14ac:dyDescent="0.25">
      <c r="E4" s="210" t="s">
        <v>3</v>
      </c>
      <c r="F4" s="210"/>
      <c r="G4" s="210"/>
      <c r="H4" s="210"/>
      <c r="I4" s="210"/>
      <c r="J4" s="210"/>
      <c r="K4" s="210"/>
      <c r="L4" s="210"/>
      <c r="M4" s="210"/>
      <c r="N4" s="210"/>
      <c r="O4" s="210"/>
      <c r="P4" s="210"/>
      <c r="Q4" s="210"/>
      <c r="R4" s="210"/>
      <c r="S4" s="210"/>
      <c r="T4" s="210"/>
      <c r="U4" s="211"/>
      <c r="V4" s="5" t="s">
        <v>4</v>
      </c>
    </row>
    <row r="5" spans="1:24" ht="18.75" thickBot="1" x14ac:dyDescent="0.3">
      <c r="I5" s="61"/>
      <c r="L5" s="135" t="s">
        <v>71</v>
      </c>
      <c r="V5" s="6">
        <v>2023</v>
      </c>
    </row>
    <row r="6" spans="1:24" ht="12" thickTop="1" x14ac:dyDescent="0.2">
      <c r="V6" s="7"/>
    </row>
    <row r="7" spans="1:24" x14ac:dyDescent="0.2">
      <c r="A7" s="8"/>
      <c r="B7" s="9" t="s">
        <v>5</v>
      </c>
      <c r="C7" s="8"/>
      <c r="D7" s="8" t="s">
        <v>6</v>
      </c>
      <c r="E7" s="8"/>
      <c r="F7" s="10"/>
      <c r="G7" s="8"/>
      <c r="H7" s="8"/>
      <c r="I7" s="8"/>
      <c r="J7" s="10"/>
      <c r="K7" s="10"/>
      <c r="L7" s="10"/>
      <c r="M7" s="10"/>
      <c r="N7" s="8"/>
      <c r="O7" s="8"/>
      <c r="P7" s="8"/>
      <c r="Q7" s="8"/>
      <c r="R7" s="8"/>
      <c r="S7" s="8"/>
      <c r="T7" s="8"/>
      <c r="U7" s="11" t="s">
        <v>7</v>
      </c>
      <c r="V7" s="12" t="s">
        <v>8</v>
      </c>
    </row>
    <row r="8" spans="1:24" x14ac:dyDescent="0.2">
      <c r="B8" s="13" t="s">
        <v>9</v>
      </c>
      <c r="D8" s="14" t="s">
        <v>10</v>
      </c>
      <c r="E8" s="1" t="s">
        <v>42</v>
      </c>
      <c r="U8" s="15" t="s">
        <v>11</v>
      </c>
    </row>
    <row r="9" spans="1:24" x14ac:dyDescent="0.2">
      <c r="B9" s="13"/>
      <c r="C9" s="16" t="s">
        <v>12</v>
      </c>
      <c r="D9" s="1" t="s">
        <v>13</v>
      </c>
      <c r="I9" s="13" t="s">
        <v>48</v>
      </c>
      <c r="M9" s="17" t="s">
        <v>14</v>
      </c>
      <c r="N9" s="202" t="s">
        <v>96</v>
      </c>
      <c r="P9" s="16" t="s">
        <v>15</v>
      </c>
      <c r="Q9" s="18" t="s">
        <v>97</v>
      </c>
      <c r="R9" s="76"/>
      <c r="U9" s="212" t="s">
        <v>98</v>
      </c>
      <c r="V9" s="213"/>
    </row>
    <row r="10" spans="1:24" ht="12" thickBot="1" x14ac:dyDescent="0.25"/>
    <row r="11" spans="1:24" ht="15" customHeight="1" x14ac:dyDescent="0.2">
      <c r="A11" s="214" t="s">
        <v>25</v>
      </c>
      <c r="B11" s="19"/>
      <c r="C11" s="20"/>
      <c r="D11" s="21"/>
      <c r="E11" s="21"/>
      <c r="F11" s="217" t="s">
        <v>61</v>
      </c>
      <c r="G11" s="217" t="s">
        <v>86</v>
      </c>
      <c r="H11" s="179"/>
      <c r="I11" s="19"/>
      <c r="J11" s="22"/>
      <c r="K11" s="23"/>
      <c r="L11" s="23"/>
      <c r="M11" s="24"/>
      <c r="N11" s="25"/>
      <c r="O11" s="26"/>
      <c r="P11" s="26"/>
      <c r="Q11" s="27"/>
      <c r="R11" s="220" t="s">
        <v>16</v>
      </c>
      <c r="S11" s="221"/>
      <c r="T11" s="28" t="s">
        <v>17</v>
      </c>
      <c r="U11" s="29"/>
      <c r="V11" s="30" t="s">
        <v>18</v>
      </c>
    </row>
    <row r="12" spans="1:24" ht="15" customHeight="1" x14ac:dyDescent="0.2">
      <c r="A12" s="215"/>
      <c r="B12" s="222" t="s">
        <v>19</v>
      </c>
      <c r="C12" s="223"/>
      <c r="D12" s="31" t="s">
        <v>20</v>
      </c>
      <c r="E12" s="32"/>
      <c r="F12" s="218"/>
      <c r="G12" s="218"/>
      <c r="H12" s="180" t="s">
        <v>85</v>
      </c>
      <c r="I12" s="33" t="s">
        <v>21</v>
      </c>
      <c r="J12" s="224" t="s">
        <v>22</v>
      </c>
      <c r="K12" s="225"/>
      <c r="L12" s="225"/>
      <c r="M12" s="226"/>
      <c r="N12" s="231" t="s">
        <v>40</v>
      </c>
      <c r="O12" s="232"/>
      <c r="P12" s="232"/>
      <c r="Q12" s="233"/>
      <c r="R12" s="234" t="s">
        <v>23</v>
      </c>
      <c r="S12" s="235"/>
      <c r="T12" s="31" t="s">
        <v>24</v>
      </c>
      <c r="U12" s="34"/>
      <c r="V12" s="35" t="s">
        <v>52</v>
      </c>
    </row>
    <row r="13" spans="1:24" s="43" customFormat="1" ht="17.25" thickBot="1" x14ac:dyDescent="0.3">
      <c r="A13" s="216"/>
      <c r="B13" s="36" t="s">
        <v>26</v>
      </c>
      <c r="C13" s="199" t="s">
        <v>27</v>
      </c>
      <c r="D13" s="97" t="s">
        <v>28</v>
      </c>
      <c r="E13" s="97" t="s">
        <v>29</v>
      </c>
      <c r="F13" s="219"/>
      <c r="G13" s="219"/>
      <c r="H13" s="181"/>
      <c r="I13" s="37" t="s">
        <v>30</v>
      </c>
      <c r="J13" s="38" t="s">
        <v>31</v>
      </c>
      <c r="K13" s="39" t="s">
        <v>43</v>
      </c>
      <c r="L13" s="39" t="s">
        <v>32</v>
      </c>
      <c r="M13" s="40" t="s">
        <v>33</v>
      </c>
      <c r="N13" s="41" t="s">
        <v>31</v>
      </c>
      <c r="O13" s="36" t="s">
        <v>49</v>
      </c>
      <c r="P13" s="36" t="s">
        <v>50</v>
      </c>
      <c r="Q13" s="136" t="s">
        <v>39</v>
      </c>
      <c r="R13" s="236" t="s">
        <v>34</v>
      </c>
      <c r="S13" s="237"/>
      <c r="T13" s="97" t="s">
        <v>35</v>
      </c>
      <c r="U13" s="200" t="s">
        <v>36</v>
      </c>
      <c r="V13" s="42" t="s">
        <v>37</v>
      </c>
      <c r="W13" s="128"/>
      <c r="X13" s="131"/>
    </row>
    <row r="14" spans="1:24" s="43" customFormat="1" ht="5.25" customHeight="1" x14ac:dyDescent="0.25">
      <c r="A14" s="85"/>
      <c r="B14" s="79"/>
      <c r="C14" s="100"/>
      <c r="D14" s="100"/>
      <c r="E14" s="100"/>
      <c r="F14" s="103"/>
      <c r="G14" s="121"/>
      <c r="H14" s="121"/>
      <c r="I14" s="104"/>
      <c r="J14" s="80"/>
      <c r="K14" s="81"/>
      <c r="L14" s="81"/>
      <c r="M14" s="82"/>
      <c r="N14" s="83"/>
      <c r="O14" s="79"/>
      <c r="P14" s="79"/>
      <c r="Q14" s="137"/>
      <c r="R14" s="85" t="s">
        <v>46</v>
      </c>
      <c r="S14" s="100" t="s">
        <v>47</v>
      </c>
      <c r="T14" s="100"/>
      <c r="U14" s="101"/>
      <c r="V14" s="102"/>
      <c r="W14" s="128"/>
      <c r="X14" s="131"/>
    </row>
    <row r="15" spans="1:24" s="43" customFormat="1" ht="37.5" customHeight="1" x14ac:dyDescent="0.2">
      <c r="A15" s="109" t="s">
        <v>68</v>
      </c>
      <c r="B15" s="110" t="s">
        <v>69</v>
      </c>
      <c r="C15" s="141" t="s">
        <v>70</v>
      </c>
      <c r="D15" s="163" t="s">
        <v>53</v>
      </c>
      <c r="E15" s="108" t="s">
        <v>76</v>
      </c>
      <c r="F15" s="145" t="s">
        <v>63</v>
      </c>
      <c r="G15" s="189">
        <v>17275</v>
      </c>
      <c r="H15" s="189" t="s">
        <v>87</v>
      </c>
      <c r="I15" s="143" t="s">
        <v>72</v>
      </c>
      <c r="J15" s="112">
        <v>800000</v>
      </c>
      <c r="K15" s="113">
        <f>J15</f>
        <v>800000</v>
      </c>
      <c r="L15" s="113">
        <v>0</v>
      </c>
      <c r="M15" s="114">
        <v>0</v>
      </c>
      <c r="N15" s="58">
        <v>0</v>
      </c>
      <c r="O15" s="59">
        <v>0</v>
      </c>
      <c r="P15" s="59">
        <v>0</v>
      </c>
      <c r="Q15" s="138">
        <f>J15-N15</f>
        <v>800000</v>
      </c>
      <c r="R15" s="106">
        <v>36</v>
      </c>
      <c r="S15" s="105">
        <v>24</v>
      </c>
      <c r="T15" s="182" t="s">
        <v>66</v>
      </c>
      <c r="U15" s="107">
        <v>675.5</v>
      </c>
      <c r="V15" s="146" t="s">
        <v>65</v>
      </c>
      <c r="W15" s="128"/>
      <c r="X15" s="131"/>
    </row>
    <row r="16" spans="1:24" ht="48" customHeight="1" x14ac:dyDescent="0.2">
      <c r="A16" s="117" t="s">
        <v>41</v>
      </c>
      <c r="B16" s="134" t="s">
        <v>69</v>
      </c>
      <c r="C16" s="116" t="s">
        <v>70</v>
      </c>
      <c r="D16" s="123" t="s">
        <v>54</v>
      </c>
      <c r="E16" s="84" t="s">
        <v>77</v>
      </c>
      <c r="F16" s="147" t="s">
        <v>64</v>
      </c>
      <c r="G16" s="190">
        <v>17547</v>
      </c>
      <c r="H16" s="190" t="s">
        <v>88</v>
      </c>
      <c r="I16" s="142" t="s">
        <v>107</v>
      </c>
      <c r="J16" s="48">
        <v>680000</v>
      </c>
      <c r="K16" s="162">
        <f t="shared" ref="K16:K21" si="0">J16</f>
        <v>680000</v>
      </c>
      <c r="L16" s="47">
        <v>0</v>
      </c>
      <c r="M16" s="57">
        <v>0</v>
      </c>
      <c r="N16" s="48">
        <v>0</v>
      </c>
      <c r="O16" s="47">
        <f>N16/1.16*5/1000</f>
        <v>0</v>
      </c>
      <c r="P16" s="47">
        <f>N16/1.16*2/1000</f>
        <v>0</v>
      </c>
      <c r="Q16" s="140">
        <f t="shared" ref="Q16:Q26" si="1">J16-N16</f>
        <v>680000</v>
      </c>
      <c r="R16" s="152">
        <v>56</v>
      </c>
      <c r="S16" s="153">
        <v>62</v>
      </c>
      <c r="T16" s="183" t="s">
        <v>66</v>
      </c>
      <c r="U16" s="194">
        <v>250</v>
      </c>
      <c r="V16" s="148" t="s">
        <v>65</v>
      </c>
    </row>
    <row r="17" spans="1:23" ht="55.5" customHeight="1" x14ac:dyDescent="0.2">
      <c r="A17" s="118" t="s">
        <v>41</v>
      </c>
      <c r="B17" s="110" t="s">
        <v>69</v>
      </c>
      <c r="C17" s="119" t="s">
        <v>70</v>
      </c>
      <c r="D17" s="124" t="s">
        <v>55</v>
      </c>
      <c r="E17" s="111" t="s">
        <v>78</v>
      </c>
      <c r="F17" s="145" t="s">
        <v>63</v>
      </c>
      <c r="G17" s="191">
        <v>17581</v>
      </c>
      <c r="H17" s="191" t="s">
        <v>89</v>
      </c>
      <c r="I17" s="143" t="s">
        <v>106</v>
      </c>
      <c r="J17" s="58">
        <v>2000000</v>
      </c>
      <c r="K17" s="113">
        <f t="shared" si="0"/>
        <v>2000000</v>
      </c>
      <c r="L17" s="59">
        <v>0</v>
      </c>
      <c r="M17" s="60">
        <v>0</v>
      </c>
      <c r="N17" s="58">
        <v>0</v>
      </c>
      <c r="O17" s="59">
        <f t="shared" ref="O17:O28" si="2">N17/1.16*5/1000</f>
        <v>0</v>
      </c>
      <c r="P17" s="59">
        <f t="shared" ref="P17:P28" si="3">N17/1.16*2/1000</f>
        <v>0</v>
      </c>
      <c r="Q17" s="138">
        <f t="shared" si="1"/>
        <v>2000000</v>
      </c>
      <c r="R17" s="154">
        <v>206</v>
      </c>
      <c r="S17" s="155">
        <v>187</v>
      </c>
      <c r="T17" s="184" t="s">
        <v>73</v>
      </c>
      <c r="U17" s="195">
        <v>500</v>
      </c>
      <c r="V17" s="146" t="s">
        <v>65</v>
      </c>
    </row>
    <row r="18" spans="1:23" ht="57" customHeight="1" x14ac:dyDescent="0.2">
      <c r="A18" s="120" t="s">
        <v>74</v>
      </c>
      <c r="B18" s="134" t="s">
        <v>69</v>
      </c>
      <c r="C18" s="116" t="s">
        <v>70</v>
      </c>
      <c r="D18" s="125" t="s">
        <v>56</v>
      </c>
      <c r="E18" s="84" t="s">
        <v>76</v>
      </c>
      <c r="F18" s="147" t="s">
        <v>63</v>
      </c>
      <c r="G18" s="192">
        <v>17670</v>
      </c>
      <c r="H18" s="192" t="s">
        <v>90</v>
      </c>
      <c r="I18" s="142" t="s">
        <v>82</v>
      </c>
      <c r="J18" s="132">
        <v>1100000</v>
      </c>
      <c r="K18" s="133">
        <f t="shared" si="0"/>
        <v>1100000</v>
      </c>
      <c r="L18" s="45">
        <v>0</v>
      </c>
      <c r="M18" s="46">
        <v>0</v>
      </c>
      <c r="N18" s="44">
        <v>0</v>
      </c>
      <c r="O18" s="47">
        <f t="shared" si="2"/>
        <v>0</v>
      </c>
      <c r="P18" s="47">
        <f t="shared" si="3"/>
        <v>0</v>
      </c>
      <c r="Q18" s="139">
        <f t="shared" si="1"/>
        <v>1100000</v>
      </c>
      <c r="R18" s="156">
        <v>42</v>
      </c>
      <c r="S18" s="157">
        <v>36</v>
      </c>
      <c r="T18" s="185" t="s">
        <v>66</v>
      </c>
      <c r="U18" s="196">
        <v>675.5</v>
      </c>
      <c r="V18" s="148" t="s">
        <v>65</v>
      </c>
    </row>
    <row r="19" spans="1:23" ht="41.25" customHeight="1" x14ac:dyDescent="0.2">
      <c r="A19" s="118" t="s">
        <v>68</v>
      </c>
      <c r="B19" s="110" t="s">
        <v>69</v>
      </c>
      <c r="C19" s="119" t="s">
        <v>70</v>
      </c>
      <c r="D19" s="124" t="s">
        <v>57</v>
      </c>
      <c r="E19" s="111" t="s">
        <v>79</v>
      </c>
      <c r="F19" s="145" t="s">
        <v>63</v>
      </c>
      <c r="G19" s="191">
        <v>17715</v>
      </c>
      <c r="H19" s="191" t="s">
        <v>91</v>
      </c>
      <c r="I19" s="143" t="s">
        <v>83</v>
      </c>
      <c r="J19" s="58">
        <v>1071343.8</v>
      </c>
      <c r="K19" s="113">
        <f t="shared" si="0"/>
        <v>1071343.8</v>
      </c>
      <c r="L19" s="59">
        <v>0</v>
      </c>
      <c r="M19" s="60">
        <v>0</v>
      </c>
      <c r="N19" s="58">
        <v>0</v>
      </c>
      <c r="O19" s="59">
        <f t="shared" si="2"/>
        <v>0</v>
      </c>
      <c r="P19" s="59">
        <f t="shared" si="3"/>
        <v>0</v>
      </c>
      <c r="Q19" s="138">
        <f t="shared" si="1"/>
        <v>1071343.8</v>
      </c>
      <c r="R19" s="158">
        <v>202</v>
      </c>
      <c r="S19" s="159">
        <v>134</v>
      </c>
      <c r="T19" s="184" t="s">
        <v>73</v>
      </c>
      <c r="U19" s="195">
        <v>670</v>
      </c>
      <c r="V19" s="146" t="s">
        <v>65</v>
      </c>
    </row>
    <row r="20" spans="1:23" ht="46.5" customHeight="1" x14ac:dyDescent="0.2">
      <c r="A20" s="120" t="s">
        <v>74</v>
      </c>
      <c r="B20" s="84" t="s">
        <v>69</v>
      </c>
      <c r="C20" s="116" t="s">
        <v>70</v>
      </c>
      <c r="D20" s="123" t="s">
        <v>58</v>
      </c>
      <c r="E20" s="84" t="s">
        <v>80</v>
      </c>
      <c r="F20" s="147" t="s">
        <v>63</v>
      </c>
      <c r="G20" s="190">
        <v>17747</v>
      </c>
      <c r="H20" s="190" t="s">
        <v>92</v>
      </c>
      <c r="I20" s="142" t="s">
        <v>84</v>
      </c>
      <c r="J20" s="132">
        <v>1071343.8</v>
      </c>
      <c r="K20" s="177">
        <f t="shared" si="0"/>
        <v>1071343.8</v>
      </c>
      <c r="L20" s="47">
        <v>0</v>
      </c>
      <c r="M20" s="57">
        <v>0</v>
      </c>
      <c r="N20" s="48">
        <v>0</v>
      </c>
      <c r="O20" s="47">
        <f t="shared" si="2"/>
        <v>0</v>
      </c>
      <c r="P20" s="47">
        <f t="shared" si="3"/>
        <v>0</v>
      </c>
      <c r="Q20" s="139">
        <f t="shared" si="1"/>
        <v>1071343.8</v>
      </c>
      <c r="R20" s="160">
        <v>114</v>
      </c>
      <c r="S20" s="157">
        <v>76</v>
      </c>
      <c r="T20" s="183" t="s">
        <v>73</v>
      </c>
      <c r="U20" s="194">
        <v>670</v>
      </c>
      <c r="V20" s="148" t="s">
        <v>65</v>
      </c>
    </row>
    <row r="21" spans="1:23" ht="48" customHeight="1" x14ac:dyDescent="0.2">
      <c r="A21" s="165" t="s">
        <v>41</v>
      </c>
      <c r="B21" s="111" t="s">
        <v>69</v>
      </c>
      <c r="C21" s="166" t="s">
        <v>70</v>
      </c>
      <c r="D21" s="178" t="s">
        <v>59</v>
      </c>
      <c r="E21" s="167" t="s">
        <v>81</v>
      </c>
      <c r="F21" s="164" t="s">
        <v>64</v>
      </c>
      <c r="G21" s="193">
        <v>17775</v>
      </c>
      <c r="H21" s="193" t="s">
        <v>93</v>
      </c>
      <c r="I21" s="168" t="s">
        <v>105</v>
      </c>
      <c r="J21" s="169">
        <v>421000</v>
      </c>
      <c r="K21" s="170">
        <f t="shared" si="0"/>
        <v>421000</v>
      </c>
      <c r="L21" s="171">
        <v>0</v>
      </c>
      <c r="M21" s="172">
        <v>0</v>
      </c>
      <c r="N21" s="169">
        <v>0</v>
      </c>
      <c r="O21" s="171">
        <f t="shared" si="2"/>
        <v>0</v>
      </c>
      <c r="P21" s="171">
        <f t="shared" si="3"/>
        <v>0</v>
      </c>
      <c r="Q21" s="173">
        <f t="shared" si="1"/>
        <v>421000</v>
      </c>
      <c r="R21" s="174">
        <v>253</v>
      </c>
      <c r="S21" s="175">
        <v>266</v>
      </c>
      <c r="T21" s="186" t="s">
        <v>66</v>
      </c>
      <c r="U21" s="197">
        <v>150</v>
      </c>
      <c r="V21" s="176" t="s">
        <v>65</v>
      </c>
    </row>
    <row r="22" spans="1:23" ht="48.75" customHeight="1" x14ac:dyDescent="0.2">
      <c r="A22" s="117" t="s">
        <v>41</v>
      </c>
      <c r="B22" s="134" t="s">
        <v>69</v>
      </c>
      <c r="C22" s="116" t="s">
        <v>70</v>
      </c>
      <c r="D22" s="123" t="s">
        <v>60</v>
      </c>
      <c r="E22" s="74" t="s">
        <v>81</v>
      </c>
      <c r="F22" s="147" t="s">
        <v>64</v>
      </c>
      <c r="G22" s="190">
        <v>17835</v>
      </c>
      <c r="H22" s="190" t="s">
        <v>94</v>
      </c>
      <c r="I22" s="142" t="s">
        <v>101</v>
      </c>
      <c r="J22" s="48">
        <v>671600</v>
      </c>
      <c r="K22" s="162">
        <f t="shared" ref="K22:K23" si="4">J22</f>
        <v>671600</v>
      </c>
      <c r="L22" s="47">
        <v>0</v>
      </c>
      <c r="M22" s="57">
        <v>0</v>
      </c>
      <c r="N22" s="48">
        <v>0</v>
      </c>
      <c r="O22" s="47">
        <f t="shared" ref="O22" si="5">N22/1.16*5/1000</f>
        <v>0</v>
      </c>
      <c r="P22" s="47">
        <f t="shared" ref="P22" si="6">N22/1.16*2/1000</f>
        <v>0</v>
      </c>
      <c r="Q22" s="140">
        <f>J22-N22</f>
        <v>671600</v>
      </c>
      <c r="R22" s="188">
        <v>761</v>
      </c>
      <c r="S22" s="157">
        <v>847</v>
      </c>
      <c r="T22" s="183" t="s">
        <v>66</v>
      </c>
      <c r="U22" s="194">
        <v>950</v>
      </c>
      <c r="V22" s="148" t="s">
        <v>65</v>
      </c>
    </row>
    <row r="23" spans="1:23" ht="57" customHeight="1" x14ac:dyDescent="0.2">
      <c r="A23" s="118" t="s">
        <v>41</v>
      </c>
      <c r="B23" s="203" t="s">
        <v>69</v>
      </c>
      <c r="C23" s="119" t="s">
        <v>70</v>
      </c>
      <c r="D23" s="124" t="s">
        <v>67</v>
      </c>
      <c r="E23" s="73" t="s">
        <v>76</v>
      </c>
      <c r="F23" s="164" t="s">
        <v>63</v>
      </c>
      <c r="G23" s="191">
        <v>18439</v>
      </c>
      <c r="H23" s="191" t="s">
        <v>95</v>
      </c>
      <c r="I23" s="143" t="s">
        <v>100</v>
      </c>
      <c r="J23" s="58">
        <v>1338500</v>
      </c>
      <c r="K23" s="204">
        <f t="shared" si="4"/>
        <v>1338500</v>
      </c>
      <c r="L23" s="59">
        <v>0</v>
      </c>
      <c r="M23" s="60">
        <v>0</v>
      </c>
      <c r="N23" s="58">
        <v>0</v>
      </c>
      <c r="O23" s="59">
        <v>0</v>
      </c>
      <c r="P23" s="59">
        <v>0</v>
      </c>
      <c r="Q23" s="138">
        <f>J23-N23</f>
        <v>1338500</v>
      </c>
      <c r="R23" s="187">
        <v>864</v>
      </c>
      <c r="S23" s="159">
        <v>576</v>
      </c>
      <c r="T23" s="184" t="s">
        <v>66</v>
      </c>
      <c r="U23" s="205">
        <v>650</v>
      </c>
      <c r="V23" s="146" t="s">
        <v>65</v>
      </c>
      <c r="W23" s="129"/>
    </row>
    <row r="24" spans="1:23" ht="56.25" customHeight="1" x14ac:dyDescent="0.2">
      <c r="A24" s="117" t="s">
        <v>41</v>
      </c>
      <c r="B24" s="134" t="s">
        <v>69</v>
      </c>
      <c r="C24" s="116" t="s">
        <v>70</v>
      </c>
      <c r="D24" s="123" t="s">
        <v>109</v>
      </c>
      <c r="E24" s="74" t="s">
        <v>81</v>
      </c>
      <c r="F24" s="147" t="s">
        <v>64</v>
      </c>
      <c r="G24" s="190">
        <v>240687</v>
      </c>
      <c r="H24" s="190"/>
      <c r="I24" s="142" t="s">
        <v>104</v>
      </c>
      <c r="J24" s="48">
        <f>K24+L24</f>
        <v>912821.3</v>
      </c>
      <c r="K24" s="162">
        <v>751000</v>
      </c>
      <c r="L24" s="47">
        <v>161821.29999999999</v>
      </c>
      <c r="M24" s="57">
        <v>0</v>
      </c>
      <c r="N24" s="48">
        <v>0</v>
      </c>
      <c r="O24" s="47">
        <f t="shared" si="2"/>
        <v>0</v>
      </c>
      <c r="P24" s="47">
        <f t="shared" si="3"/>
        <v>0</v>
      </c>
      <c r="Q24" s="140">
        <f t="shared" si="1"/>
        <v>912821.3</v>
      </c>
      <c r="R24" s="160">
        <v>33</v>
      </c>
      <c r="S24" s="157">
        <v>28</v>
      </c>
      <c r="T24" s="183" t="s">
        <v>66</v>
      </c>
      <c r="U24" s="194">
        <v>900</v>
      </c>
      <c r="V24" s="148" t="s">
        <v>65</v>
      </c>
    </row>
    <row r="25" spans="1:23" ht="49.5" customHeight="1" x14ac:dyDescent="0.2">
      <c r="A25" s="118" t="s">
        <v>41</v>
      </c>
      <c r="B25" s="110" t="s">
        <v>69</v>
      </c>
      <c r="C25" s="119" t="s">
        <v>70</v>
      </c>
      <c r="D25" s="124" t="s">
        <v>110</v>
      </c>
      <c r="E25" s="73" t="s">
        <v>81</v>
      </c>
      <c r="F25" s="145" t="s">
        <v>64</v>
      </c>
      <c r="G25" s="191">
        <v>240795</v>
      </c>
      <c r="H25" s="191"/>
      <c r="I25" s="144" t="s">
        <v>103</v>
      </c>
      <c r="J25" s="58">
        <f>K25+L25</f>
        <v>2065500</v>
      </c>
      <c r="K25" s="113">
        <v>1696000</v>
      </c>
      <c r="L25" s="59">
        <v>369500</v>
      </c>
      <c r="M25" s="60">
        <v>0</v>
      </c>
      <c r="N25" s="58">
        <v>0</v>
      </c>
      <c r="O25" s="59">
        <f t="shared" si="2"/>
        <v>0</v>
      </c>
      <c r="P25" s="59">
        <f t="shared" si="3"/>
        <v>0</v>
      </c>
      <c r="Q25" s="138">
        <f>J25-N25</f>
        <v>2065500</v>
      </c>
      <c r="R25" s="158">
        <v>59</v>
      </c>
      <c r="S25" s="159">
        <v>55</v>
      </c>
      <c r="T25" s="184" t="s">
        <v>66</v>
      </c>
      <c r="U25" s="195">
        <v>840</v>
      </c>
      <c r="V25" s="146" t="s">
        <v>65</v>
      </c>
    </row>
    <row r="26" spans="1:23" ht="56.25" customHeight="1" x14ac:dyDescent="0.2">
      <c r="A26" s="117" t="s">
        <v>41</v>
      </c>
      <c r="B26" s="134" t="s">
        <v>69</v>
      </c>
      <c r="C26" s="116" t="s">
        <v>70</v>
      </c>
      <c r="D26" s="123" t="s">
        <v>111</v>
      </c>
      <c r="E26" s="74" t="s">
        <v>81</v>
      </c>
      <c r="F26" s="147" t="s">
        <v>64</v>
      </c>
      <c r="G26" s="190">
        <v>240902</v>
      </c>
      <c r="H26" s="190"/>
      <c r="I26" s="142" t="s">
        <v>102</v>
      </c>
      <c r="J26" s="48">
        <f>K26+L26</f>
        <v>2067756.71</v>
      </c>
      <c r="K26" s="162">
        <v>1963931.4</v>
      </c>
      <c r="L26" s="47">
        <v>103825.31</v>
      </c>
      <c r="M26" s="57">
        <v>0</v>
      </c>
      <c r="N26" s="48">
        <v>0</v>
      </c>
      <c r="O26" s="47">
        <f t="shared" si="2"/>
        <v>0</v>
      </c>
      <c r="P26" s="47">
        <f t="shared" si="3"/>
        <v>0</v>
      </c>
      <c r="Q26" s="140">
        <f t="shared" si="1"/>
        <v>2067756.71</v>
      </c>
      <c r="R26" s="160">
        <v>546</v>
      </c>
      <c r="S26" s="157">
        <v>590</v>
      </c>
      <c r="T26" s="183" t="s">
        <v>66</v>
      </c>
      <c r="U26" s="194">
        <v>1150</v>
      </c>
      <c r="V26" s="148" t="s">
        <v>65</v>
      </c>
    </row>
    <row r="27" spans="1:23" ht="48" customHeight="1" x14ac:dyDescent="0.2">
      <c r="A27" s="118" t="s">
        <v>41</v>
      </c>
      <c r="B27" s="110" t="s">
        <v>69</v>
      </c>
      <c r="C27" s="119" t="s">
        <v>70</v>
      </c>
      <c r="D27" s="124" t="s">
        <v>112</v>
      </c>
      <c r="E27" s="73" t="s">
        <v>81</v>
      </c>
      <c r="F27" s="145" t="s">
        <v>64</v>
      </c>
      <c r="G27" s="191">
        <v>241032</v>
      </c>
      <c r="H27" s="191"/>
      <c r="I27" s="144" t="s">
        <v>108</v>
      </c>
      <c r="J27" s="58">
        <f>K27+L27</f>
        <v>1971000</v>
      </c>
      <c r="K27" s="113">
        <v>1371000</v>
      </c>
      <c r="L27" s="59">
        <v>600000</v>
      </c>
      <c r="M27" s="60">
        <v>0</v>
      </c>
      <c r="N27" s="58">
        <v>0</v>
      </c>
      <c r="O27" s="59">
        <f t="shared" si="2"/>
        <v>0</v>
      </c>
      <c r="P27" s="59">
        <f t="shared" si="3"/>
        <v>0</v>
      </c>
      <c r="Q27" s="138">
        <f t="shared" ref="Q27:Q28" si="7">J27-N27</f>
        <v>1971000</v>
      </c>
      <c r="R27" s="158">
        <v>38</v>
      </c>
      <c r="S27" s="159">
        <v>32</v>
      </c>
      <c r="T27" s="184" t="s">
        <v>66</v>
      </c>
      <c r="U27" s="195">
        <v>950</v>
      </c>
      <c r="V27" s="146" t="s">
        <v>65</v>
      </c>
    </row>
    <row r="28" spans="1:23" ht="46.5" customHeight="1" x14ac:dyDescent="0.2">
      <c r="A28" s="117" t="s">
        <v>41</v>
      </c>
      <c r="B28" s="134" t="s">
        <v>69</v>
      </c>
      <c r="C28" s="116" t="s">
        <v>70</v>
      </c>
      <c r="D28" s="123" t="s">
        <v>113</v>
      </c>
      <c r="E28" s="74" t="s">
        <v>81</v>
      </c>
      <c r="F28" s="147" t="s">
        <v>64</v>
      </c>
      <c r="G28" s="190">
        <v>241130</v>
      </c>
      <c r="H28" s="190"/>
      <c r="I28" s="161" t="s">
        <v>114</v>
      </c>
      <c r="J28" s="48">
        <f>L28+K28</f>
        <v>1968734.37</v>
      </c>
      <c r="K28" s="162">
        <v>1871000</v>
      </c>
      <c r="L28" s="47">
        <v>97734.37</v>
      </c>
      <c r="M28" s="57">
        <v>0</v>
      </c>
      <c r="N28" s="48">
        <v>0</v>
      </c>
      <c r="O28" s="47">
        <f t="shared" si="2"/>
        <v>0</v>
      </c>
      <c r="P28" s="47">
        <f t="shared" si="3"/>
        <v>0</v>
      </c>
      <c r="Q28" s="140">
        <f t="shared" si="7"/>
        <v>1968734.37</v>
      </c>
      <c r="R28" s="160">
        <v>45</v>
      </c>
      <c r="S28" s="157">
        <v>33</v>
      </c>
      <c r="T28" s="183" t="s">
        <v>66</v>
      </c>
      <c r="U28" s="194">
        <v>900</v>
      </c>
      <c r="V28" s="148" t="s">
        <v>65</v>
      </c>
    </row>
    <row r="29" spans="1:23" ht="12" thickBot="1" x14ac:dyDescent="0.25">
      <c r="A29" s="62"/>
      <c r="B29" s="63"/>
      <c r="C29" s="64"/>
      <c r="D29" s="65"/>
      <c r="E29" s="66"/>
      <c r="F29" s="75"/>
      <c r="G29" s="122"/>
      <c r="H29" s="122"/>
      <c r="I29" s="67"/>
      <c r="J29" s="68">
        <f t="shared" ref="J29:Q29" si="8">SUM(J15:J28)</f>
        <v>18139599.98</v>
      </c>
      <c r="K29" s="69">
        <f t="shared" si="8"/>
        <v>16806719</v>
      </c>
      <c r="L29" s="69">
        <f t="shared" si="8"/>
        <v>1332880.98</v>
      </c>
      <c r="M29" s="70">
        <f t="shared" si="8"/>
        <v>0</v>
      </c>
      <c r="N29" s="68">
        <f t="shared" si="8"/>
        <v>0</v>
      </c>
      <c r="O29" s="69">
        <f t="shared" si="8"/>
        <v>0</v>
      </c>
      <c r="P29" s="69">
        <f t="shared" si="8"/>
        <v>0</v>
      </c>
      <c r="Q29" s="70">
        <f t="shared" si="8"/>
        <v>18139599.98</v>
      </c>
      <c r="R29" s="96"/>
      <c r="S29" s="71"/>
      <c r="T29" s="63"/>
      <c r="U29" s="72"/>
      <c r="V29" s="126"/>
    </row>
    <row r="30" spans="1:23" x14ac:dyDescent="0.2">
      <c r="A30" s="49"/>
      <c r="B30" s="49"/>
      <c r="C30" s="49"/>
      <c r="D30" s="49"/>
      <c r="E30" s="49"/>
      <c r="F30" s="51"/>
      <c r="G30" s="49"/>
      <c r="H30" s="49"/>
      <c r="I30" s="50"/>
      <c r="J30" s="91">
        <f>J29</f>
        <v>18139599.98</v>
      </c>
      <c r="K30" s="92">
        <f>K29</f>
        <v>16806719</v>
      </c>
      <c r="L30" s="93">
        <f>L29</f>
        <v>1332880.98</v>
      </c>
      <c r="M30" s="86">
        <v>0</v>
      </c>
      <c r="N30" s="91">
        <f>N29</f>
        <v>0</v>
      </c>
      <c r="O30" s="92">
        <v>0</v>
      </c>
      <c r="P30" s="93">
        <v>0</v>
      </c>
      <c r="Q30" s="86">
        <f>Q29</f>
        <v>18139599.98</v>
      </c>
      <c r="R30" s="77"/>
      <c r="S30" s="51"/>
      <c r="T30" s="49"/>
      <c r="U30" s="52"/>
      <c r="V30" s="49"/>
    </row>
    <row r="31" spans="1:23" x14ac:dyDescent="0.2">
      <c r="A31" s="49"/>
      <c r="B31" s="49"/>
      <c r="C31" s="49"/>
      <c r="D31" s="49"/>
      <c r="E31" s="49"/>
      <c r="F31" s="51"/>
      <c r="G31" s="49"/>
      <c r="H31" s="49"/>
      <c r="I31" s="50"/>
      <c r="J31" s="149">
        <f>J29</f>
        <v>18139599.98</v>
      </c>
      <c r="K31" s="150">
        <f>K29</f>
        <v>16806719</v>
      </c>
      <c r="L31" s="150">
        <f>L29</f>
        <v>1332880.98</v>
      </c>
      <c r="M31" s="151">
        <v>0</v>
      </c>
      <c r="N31" s="149">
        <f>N29</f>
        <v>0</v>
      </c>
      <c r="O31" s="150">
        <v>0</v>
      </c>
      <c r="P31" s="150">
        <v>0</v>
      </c>
      <c r="Q31" s="151">
        <f>Q30</f>
        <v>18139599.98</v>
      </c>
      <c r="R31" s="78"/>
      <c r="S31" s="51"/>
      <c r="T31" s="49"/>
      <c r="U31" s="51"/>
      <c r="V31" s="49"/>
    </row>
    <row r="32" spans="1:23" ht="12" thickBot="1" x14ac:dyDescent="0.25">
      <c r="A32" s="49"/>
      <c r="B32" s="49"/>
      <c r="C32" s="49"/>
      <c r="D32" s="49"/>
      <c r="E32" s="99"/>
      <c r="F32" s="99"/>
      <c r="G32" s="99"/>
      <c r="H32" s="99"/>
      <c r="I32" s="50"/>
      <c r="J32" s="94">
        <f>J29</f>
        <v>18139599.98</v>
      </c>
      <c r="K32" s="95">
        <f>K29</f>
        <v>16806719</v>
      </c>
      <c r="L32" s="95">
        <f>L29</f>
        <v>1332880.98</v>
      </c>
      <c r="M32" s="87">
        <v>0</v>
      </c>
      <c r="N32" s="94">
        <f>N29</f>
        <v>0</v>
      </c>
      <c r="O32" s="95">
        <v>0</v>
      </c>
      <c r="P32" s="95">
        <v>0</v>
      </c>
      <c r="Q32" s="87">
        <f>Q30</f>
        <v>18139599.98</v>
      </c>
      <c r="R32" s="77"/>
      <c r="S32" s="51"/>
      <c r="T32" s="49"/>
      <c r="U32" s="51"/>
      <c r="V32" s="49"/>
    </row>
    <row r="33" spans="1:22" x14ac:dyDescent="0.2">
      <c r="A33" s="49"/>
      <c r="B33" s="49"/>
      <c r="C33" s="49"/>
      <c r="D33" s="49"/>
      <c r="E33" s="99"/>
      <c r="F33" s="99"/>
      <c r="G33" s="99"/>
      <c r="H33" s="99"/>
      <c r="I33" s="50"/>
      <c r="J33" s="98"/>
      <c r="K33" s="98"/>
      <c r="L33" s="98"/>
      <c r="M33" s="98"/>
      <c r="N33" s="98"/>
      <c r="O33" s="98"/>
      <c r="P33" s="98"/>
      <c r="Q33" s="98"/>
      <c r="R33" s="77"/>
      <c r="S33" s="51"/>
      <c r="T33" s="49"/>
      <c r="U33" s="51"/>
      <c r="V33" s="49"/>
    </row>
    <row r="34" spans="1:22" x14ac:dyDescent="0.2">
      <c r="A34" s="49"/>
      <c r="B34" s="49"/>
      <c r="C34" s="49"/>
      <c r="D34" s="49"/>
      <c r="E34" s="99"/>
      <c r="F34" s="99"/>
      <c r="G34" s="99"/>
      <c r="H34" s="99"/>
      <c r="I34" s="50"/>
      <c r="J34" s="98"/>
      <c r="K34" s="98"/>
      <c r="L34" s="98"/>
      <c r="M34" s="98"/>
      <c r="N34" s="98"/>
      <c r="O34" s="98"/>
      <c r="P34" s="98"/>
      <c r="Q34" s="98"/>
      <c r="R34" s="77"/>
      <c r="S34" s="51"/>
      <c r="T34" s="49"/>
      <c r="U34" s="51"/>
      <c r="V34" s="49"/>
    </row>
    <row r="35" spans="1:22" x14ac:dyDescent="0.2">
      <c r="E35" s="88"/>
      <c r="F35" s="89"/>
      <c r="G35" s="90"/>
      <c r="H35" s="90"/>
      <c r="K35" s="53"/>
      <c r="S35" s="2"/>
    </row>
    <row r="36" spans="1:22" ht="12" x14ac:dyDescent="0.2">
      <c r="A36" s="238" t="s">
        <v>51</v>
      </c>
      <c r="B36" s="238"/>
      <c r="C36" s="238"/>
      <c r="D36" s="54"/>
      <c r="E36" s="88"/>
      <c r="F36" s="89"/>
      <c r="G36" s="90"/>
      <c r="H36" s="90"/>
      <c r="I36" s="54"/>
      <c r="J36" s="55"/>
      <c r="K36" s="55"/>
      <c r="L36" s="238" t="s">
        <v>99</v>
      </c>
      <c r="M36" s="238"/>
      <c r="N36" s="238"/>
      <c r="O36" s="238"/>
      <c r="P36" s="238"/>
      <c r="Q36" s="239" t="s">
        <v>75</v>
      </c>
      <c r="R36" s="239"/>
      <c r="S36" s="239"/>
      <c r="T36" s="239"/>
      <c r="U36" s="239"/>
      <c r="V36" s="239"/>
    </row>
    <row r="37" spans="1:22" ht="15" customHeight="1" x14ac:dyDescent="0.2">
      <c r="A37" s="227" t="s">
        <v>44</v>
      </c>
      <c r="B37" s="227"/>
      <c r="C37" s="227"/>
      <c r="E37" s="88"/>
      <c r="F37" s="89"/>
      <c r="G37" s="90"/>
      <c r="H37" s="90"/>
      <c r="J37" s="15"/>
      <c r="L37" s="228" t="s">
        <v>38</v>
      </c>
      <c r="M37" s="229"/>
      <c r="N37" s="229"/>
      <c r="O37" s="229"/>
      <c r="P37" s="229"/>
      <c r="R37" s="230" t="s">
        <v>62</v>
      </c>
      <c r="S37" s="230"/>
      <c r="T37" s="230"/>
      <c r="U37" s="230"/>
      <c r="V37" s="56"/>
    </row>
  </sheetData>
  <mergeCells count="19">
    <mergeCell ref="A37:C37"/>
    <mergeCell ref="L37:P37"/>
    <mergeCell ref="R37:U37"/>
    <mergeCell ref="N12:Q12"/>
    <mergeCell ref="R12:S12"/>
    <mergeCell ref="R13:S13"/>
    <mergeCell ref="A36:C36"/>
    <mergeCell ref="L36:P36"/>
    <mergeCell ref="Q36:V36"/>
    <mergeCell ref="E2:U2"/>
    <mergeCell ref="E3:U3"/>
    <mergeCell ref="E4:U4"/>
    <mergeCell ref="U9:V9"/>
    <mergeCell ref="A11:A13"/>
    <mergeCell ref="F11:F13"/>
    <mergeCell ref="G11:G13"/>
    <mergeCell ref="R11:S11"/>
    <mergeCell ref="B12:C12"/>
    <mergeCell ref="J12:M12"/>
  </mergeCells>
  <pageMargins left="0.23622047244094491" right="0.23622047244094491" top="0.74803149606299213" bottom="0.74803149606299213" header="0.31496062992125984" footer="0.31496062992125984"/>
  <pageSetup paperSize="3"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2do Trimestre</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Carina Cardenas Ramos</cp:lastModifiedBy>
  <cp:lastPrinted>2023-11-09T19:56:10Z</cp:lastPrinted>
  <dcterms:created xsi:type="dcterms:W3CDTF">2013-03-25T18:11:59Z</dcterms:created>
  <dcterms:modified xsi:type="dcterms:W3CDTF">2023-11-09T19:58:40Z</dcterms:modified>
</cp:coreProperties>
</file>