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ises.gutierrez\respaldo\respaldo carpetas 2007\2023\FAIS Ramo 33_2023\FINANCIERO 2023\"/>
    </mc:Choice>
  </mc:AlternateContent>
  <bookViews>
    <workbookView xWindow="5280" yWindow="-210" windowWidth="18735" windowHeight="8295"/>
  </bookViews>
  <sheets>
    <sheet name="1er. Trimestre" sheetId="9" r:id="rId1"/>
    <sheet name="2do. Trimestre" sheetId="10" r:id="rId2"/>
    <sheet name="3er. Trimestre" sheetId="11" r:id="rId3"/>
    <sheet name="4to. Trimestre" sheetId="12" r:id="rId4"/>
    <sheet name="Cierre 2022" sheetId="13" r:id="rId5"/>
    <sheet name="Reintegro 2 y 5 al Millar 202" sheetId="15" r:id="rId6"/>
    <sheet name="Informe Regidor" sheetId="14" r:id="rId7"/>
  </sheets>
  <calcPr calcId="162913"/>
</workbook>
</file>

<file path=xl/calcChain.xml><?xml version="1.0" encoding="utf-8"?>
<calcChain xmlns="http://schemas.openxmlformats.org/spreadsheetml/2006/main">
  <c r="P27" i="9" l="1"/>
  <c r="O27" i="9"/>
  <c r="N27" i="9"/>
  <c r="J27" i="9"/>
  <c r="P26" i="9"/>
  <c r="O26" i="9"/>
  <c r="N26" i="9"/>
  <c r="J26" i="9"/>
  <c r="J25" i="9"/>
  <c r="J28" i="9"/>
  <c r="P28" i="9" l="1"/>
  <c r="P25" i="9"/>
  <c r="O17" i="9" l="1"/>
  <c r="O18" i="9"/>
  <c r="O19" i="9"/>
  <c r="O20" i="9"/>
  <c r="O21" i="9"/>
  <c r="O22" i="9"/>
  <c r="O23" i="9"/>
  <c r="O24" i="9"/>
  <c r="O25" i="9"/>
  <c r="N16" i="9"/>
  <c r="O16" i="9"/>
  <c r="N17" i="9"/>
  <c r="N18" i="9"/>
  <c r="N19" i="9"/>
  <c r="N20" i="9"/>
  <c r="N21" i="9"/>
  <c r="N22" i="9"/>
  <c r="N23" i="9"/>
  <c r="N24" i="9"/>
  <c r="N25" i="9"/>
  <c r="P15" i="9" l="1"/>
  <c r="P24" i="9" l="1"/>
  <c r="P23" i="9"/>
  <c r="P21" i="9"/>
  <c r="P20" i="9"/>
  <c r="P19" i="9"/>
  <c r="P18" i="9"/>
  <c r="P17" i="9"/>
  <c r="P16" i="9"/>
  <c r="J16" i="9"/>
  <c r="J17" i="9"/>
  <c r="J18" i="9"/>
  <c r="J19" i="9"/>
  <c r="J20" i="9"/>
  <c r="J21" i="9"/>
  <c r="J22" i="9"/>
  <c r="J23" i="9"/>
  <c r="J24" i="9"/>
  <c r="J15" i="9"/>
  <c r="I29" i="9"/>
  <c r="I30" i="9" s="1"/>
  <c r="O29" i="9"/>
  <c r="N29" i="9"/>
  <c r="L29" i="9"/>
  <c r="K29" i="9"/>
  <c r="K32" i="9" s="1"/>
  <c r="P22" i="9"/>
  <c r="P29" i="9" l="1"/>
  <c r="J29" i="9"/>
  <c r="J32" i="9" s="1"/>
  <c r="M29" i="9"/>
  <c r="M32" i="9" s="1"/>
  <c r="I32" i="9"/>
  <c r="I31" i="9"/>
  <c r="K30" i="9"/>
  <c r="K31" i="9"/>
  <c r="M31" i="9" l="1"/>
  <c r="J30" i="9"/>
  <c r="M30" i="9"/>
  <c r="J31" i="9"/>
  <c r="P30" i="9"/>
  <c r="P31" i="9" s="1"/>
  <c r="P32" i="9" l="1"/>
</calcChain>
</file>

<file path=xl/sharedStrings.xml><?xml version="1.0" encoding="utf-8"?>
<sst xmlns="http://schemas.openxmlformats.org/spreadsheetml/2006/main" count="189" uniqueCount="106">
  <si>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</si>
  <si>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</si>
  <si>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</si>
  <si>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</si>
  <si>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</si>
  <si>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</si>
  <si>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</si>
  <si>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</si>
  <si>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</si>
  <si>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</si>
  <si>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</si>
  <si>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</si>
  <si>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</si>
  <si>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</si>
  <si>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</si>
  <si>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</si>
  <si>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</si>
  <si>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</si>
  <si>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</si>
  <si>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</si>
  <si>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</si>
  <si>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</si>
  <si>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</si>
  <si>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</si>
  <si>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</si>
  <si>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</si>
  <si>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</si>
  <si>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</si>
  <si>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</si>
  <si>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</si>
  <si>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</si>
  <si>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</si>
  <si>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</si>
  <si>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</si>
  <si>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</si>
  <si>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</si>
  <si>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</si>
  <si>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</si>
  <si>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Director de Hacienda Municipal</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</si>
  <si>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</si>
  <si>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</si>
  <si>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</si>
  <si>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</si>
  <si>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</si>
  <si>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</si>
  <si>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</si>
  <si>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</si>
  <si>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</si>
  <si>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</si>
  <si>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FOLIO R.F.T.</t>
  </si>
  <si>
    <t>Ret. 5 0/00</t>
  </si>
  <si>
    <t>Ret. 2 0/00</t>
  </si>
  <si>
    <t>C. ALEJANDRO BARRAGÁN SÁNCHEZ</t>
  </si>
  <si>
    <t>MTRA. ANA MARÍA DEL TORO TORRES</t>
  </si>
  <si>
    <t>FÍSICO</t>
  </si>
  <si>
    <t>PRIMER</t>
  </si>
  <si>
    <t>ENERO-MARZO</t>
  </si>
  <si>
    <t>140235R3301</t>
  </si>
  <si>
    <t>140235R3302</t>
  </si>
  <si>
    <t>140235R3303</t>
  </si>
  <si>
    <t>140235R3304</t>
  </si>
  <si>
    <t>140235R3305</t>
  </si>
  <si>
    <t>140235R3306</t>
  </si>
  <si>
    <t>140235R3307</t>
  </si>
  <si>
    <t>140235R3308</t>
  </si>
  <si>
    <t>140235R3309</t>
  </si>
  <si>
    <t>140235R3310</t>
  </si>
  <si>
    <t>140235R3311</t>
  </si>
  <si>
    <t>140235R3312</t>
  </si>
  <si>
    <t>INCIDENCIA DEL PROYECTO</t>
  </si>
  <si>
    <t>Coordinador General de Gestión de la Ciudad</t>
  </si>
  <si>
    <t>DIRECTA</t>
  </si>
  <si>
    <t>COMPLEMENTARIA</t>
  </si>
  <si>
    <t>0%</t>
  </si>
  <si>
    <t>M2.</t>
  </si>
  <si>
    <t>140235R3314</t>
  </si>
  <si>
    <t>EL FRESNITO</t>
  </si>
  <si>
    <t>ENERO/2023.</t>
  </si>
  <si>
    <t>DICIEMBRE/2023.</t>
  </si>
  <si>
    <t>*2023*</t>
  </si>
  <si>
    <t>15 DE ABRIL DE 2023.</t>
  </si>
  <si>
    <t>CONSTRUCCIÓN DE TECHADO EN ÁREA DE IMPARTICIÓN DE EDUACACIÓN FÍSICA EN LA TELESECUNDARIA JOSÉ CLEMENTE OROZCO (SEGUNDA ETAPA) EN LA DELEGACIÓN DE EL FRESNITO, EN EL MUNICIPIO DE ZAPOTLÁN EL GRANDE, JALISCO.</t>
  </si>
  <si>
    <t>M.</t>
  </si>
  <si>
    <t>ATEQUIZAYÁN</t>
  </si>
  <si>
    <t>140235R3313</t>
  </si>
  <si>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</si>
  <si>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t>DRA. MIRIAM SALOMÉ TORRES LARES.</t>
  </si>
  <si>
    <t>IBE.</t>
  </si>
  <si>
    <t>IBS.</t>
  </si>
  <si>
    <t>ELE.</t>
  </si>
  <si>
    <t>APO.</t>
  </si>
  <si>
    <t>DRE.</t>
  </si>
  <si>
    <t>URB.</t>
  </si>
  <si>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</si>
  <si>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CONSTRUCCIÓN DE TECHADO EN ÁREA COMÚN EN EL CENTRO DE SALUD ZAPOTLÁN UBICADO EN LA CALLE ENRIQUE CASTELLANOS AGUILAR ESQUINA CALLE BACHILLERATO EN LA COLONIA CENTRO, EN CIUDAD GUZMÁN, EN EL MUNICIPIO DE ZAPOTLÁN EL GRANDE, JALISCO. </t>
    </r>
    <r>
      <rPr>
        <b/>
        <sz val="7"/>
        <rFont val="Arial"/>
        <family val="2"/>
      </rPr>
      <t>ZAP. 1402300010312</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</si>
  <si>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</si>
  <si>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r>
      <t xml:space="preserve">REHABILITACIÓN DE ESPACIO PÚBLICO EN ANDADOR SIN NOMBRE ENTRE LA CALLE CRISTO REY Y LA CALLE ANDRÉS QUINTANA ROO, EN LA COLONIA CRISTO REY, EN CIUDAD GUZMÁN, EN EL MUNICIPIO DE ZAPOTLÁN EL GRANDE, JALISCO. </t>
    </r>
    <r>
      <rPr>
        <b/>
        <sz val="7"/>
        <rFont val="Arial"/>
        <family val="2"/>
      </rPr>
      <t>ZAP. 1402300010187</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</si>
  <si>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7"/>
        <rFont val="Arial"/>
        <family val="2"/>
      </rPr>
      <t>ZAP. 1402300010187</t>
    </r>
  </si>
  <si>
    <r>
      <t xml:space="preserve">CONSTRUCCIÓN DE PAVIMENTO DE CONCRETO HIDRÁULICO EN LA CALLE COLIMA ENTRE LA CALLE CISNE Y LA CALLE GRAL. PEDRO OGAZÓN RUBIO, EN LA COLONIA CENTRO, EN CIUDAD GUZMÁN; EN EL MUNICIPIO DE ZAPOLTÁN EL GRANDE, JALISCO. </t>
    </r>
    <r>
      <rPr>
        <b/>
        <sz val="7"/>
        <rFont val="Arial"/>
        <family val="2"/>
      </rPr>
      <t>ZAP. 1402300010613</t>
    </r>
  </si>
  <si>
    <t>01/Abril./2023.</t>
  </si>
  <si>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</si>
  <si>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t>CONSTRUCCIÓN DE TECHADO EN ÁREA DE IMPARTICIÓN DE EDUCACIÓN FÍSICA EN LA TELESECUNDARIA GORDIANO GUZMÁN, EN LA CALLE MANUEL JESUS MUNGUIA VAZQUEZ EN SU CRUCE CON FRANCISCO VILLALVAZO EN LA DELEGACIÓN DE ATEQUIZAYÁN EN EL MUNICIPIO DE ZAPOTLÁN EL GRANDE, JALISCO.</t>
  </si>
  <si>
    <t>CONSTRUCCIÓN DE LÍNEA DE AGUA POTABLE EN LA CALLE CHAMIZAL ENTRE LA CALLE CARRETERA ATENQUIQUE Y LA CALLE CERRADA; EN LA DELEGACIÓN DE EL FRESNITO, EN EL MUNICIPIO DE ZAPOTLÁN EL GRANDE, JALISCO.</t>
  </si>
  <si>
    <t>CONSTRUCCIÓN DE RED DE DRENAJE SANITARIO EN LA CALLE FRANCISCO VILLALVAZO ENTRE LA CALLE JOSÉ SOLANO Y LA CALLE CARRETERA ATENQUIQUE; EN LA DELEGACIÓN DE ATEQUIZAYÁN, EN EL MUNICIPIO DE ZAPOTLÁN EL GRANDE, JALISCO.</t>
  </si>
  <si>
    <r>
      <t xml:space="preserve">CONSTRUCCIÓN DE EMPEDRADO CON HUELLAS DE RODAMIENTO EN LA CALLE EL GRULLO ENTRE LA AV. OBISPO SERAFÍN VÁZQUEZ ELIZALDE Y LA CALLE CUBA, EN LA COLONIA ADOLFO LÓPEZ MATEOS, EN CIUDAD GUZMÁN, EN EL MUNICIPIO DE ZAPOTLÁN EL GRANDE, JALISCO. </t>
    </r>
    <r>
      <rPr>
        <b/>
        <sz val="7"/>
        <rFont val="Arial"/>
        <family val="2"/>
      </rPr>
      <t>1402300010469</t>
    </r>
  </si>
  <si>
    <r>
      <t xml:space="preserve">CONSTRUCCIÓN DE TECHADO EN ÁREA DE IMPARTICIÓN DE EDUACACIÓN FÍSICA EN LA ESCUELA SECUNDARIA TECNICA NUMERO 100 EN LA CALLE LIC. ENRIQUE CASTELLANOS AGUILAR ENTRE LA CALLE BACHILLERATO Y LA CALLE VENEZUELA EN LA COLONIA CENTRO EN CIUDAD GUZMAN, , EN EL MUNICIPIO DE ZAPOTLÁN EL GRANDE, JALISCO. </t>
    </r>
    <r>
      <rPr>
        <b/>
        <sz val="7"/>
        <rFont val="Arial"/>
        <family val="2"/>
      </rPr>
      <t>ZAP. 1402300010312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</si>
</sst>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Red]#,##0.00"/>
    <numFmt numFmtId="165" formatCode="#,##0.0;[Red]#,##0.0"/>
    <numFmt numFmtId="166" formatCode="#,##0;[Red]#,##0"/>
  </numFmts>
  <fonts count="20"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sz val="10"/>
      <color rgb="FFFF0000"/>
      <name val="Arial"/>
      <family val="2"/>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sz val="8"/>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258">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0" fontId="1" fillId="0" borderId="33" xfId="0" applyFont="1" applyBorder="1" applyAlignment="1">
      <alignment horizontal="center"/>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0" fontId="9" fillId="0" borderId="0" xfId="0" applyFont="1"/>
    <xf numFmtId="164" fontId="9" fillId="0" borderId="0" xfId="0" applyNumberFormat="1" applyFont="1"/>
    <xf numFmtId="0" fontId="1" fillId="0" borderId="0" xfId="0" quotePrefix="1" applyFont="1" applyBorder="1" applyAlignment="1">
      <alignment horizontal="center"/>
    </xf>
    <xf numFmtId="165" fontId="1" fillId="0" borderId="34" xfId="0" applyNumberFormat="1" applyFont="1" applyFill="1" applyBorder="1" applyAlignment="1">
      <alignment horizontal="center"/>
    </xf>
    <xf numFmtId="164" fontId="1" fillId="0" borderId="35" xfId="0" applyNumberFormat="1" applyFont="1" applyFill="1" applyBorder="1" applyAlignment="1">
      <alignment horizontal="right"/>
    </xf>
    <xf numFmtId="0" fontId="1" fillId="0" borderId="33" xfId="0" applyFont="1" applyFill="1" applyBorder="1" applyAlignment="1">
      <alignment horizontal="center"/>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165" fontId="1" fillId="3" borderId="34" xfId="0" applyNumberFormat="1" applyFont="1" applyFill="1" applyBorder="1" applyAlignment="1">
      <alignment horizontal="center"/>
    </xf>
    <xf numFmtId="0" fontId="1" fillId="3" borderId="33" xfId="0" applyFont="1" applyFill="1" applyBorder="1" applyAlignment="1">
      <alignment horizontal="center"/>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5" fontId="1" fillId="0" borderId="33" xfId="0" applyNumberFormat="1" applyFont="1" applyFill="1" applyBorder="1" applyAlignment="1">
      <alignment horizontal="center"/>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165" fontId="1" fillId="3" borderId="32" xfId="0" applyNumberFormat="1" applyFont="1" applyFill="1" applyBorder="1" applyAlignment="1">
      <alignment horizontal="right"/>
    </xf>
    <xf numFmtId="165" fontId="1" fillId="0" borderId="32" xfId="0" applyNumberFormat="1" applyFont="1" applyFill="1" applyBorder="1" applyAlignment="1">
      <alignment horizontal="right"/>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64" fontId="1" fillId="0" borderId="33" xfId="0" applyNumberFormat="1" applyFont="1" applyBorder="1" applyAlignment="1">
      <alignment horizontal="center"/>
    </xf>
    <xf numFmtId="164" fontId="1" fillId="3" borderId="33" xfId="0" applyNumberFormat="1" applyFont="1" applyFill="1" applyBorder="1" applyAlignment="1">
      <alignment horizontal="center"/>
    </xf>
    <xf numFmtId="164" fontId="1" fillId="0" borderId="33" xfId="0" applyNumberFormat="1" applyFont="1" applyFill="1" applyBorder="1" applyAlignment="1">
      <alignment horizont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1" fillId="0" borderId="4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0" borderId="36" xfId="0" quotePrefix="1" applyFont="1" applyFill="1" applyBorder="1" applyAlignment="1">
      <alignment horizontal="center"/>
    </xf>
    <xf numFmtId="0" fontId="15" fillId="3" borderId="36" xfId="0" quotePrefix="1" applyFont="1" applyFill="1" applyBorder="1" applyAlignment="1">
      <alignment horizontal="center"/>
    </xf>
    <xf numFmtId="0" fontId="15" fillId="0" borderId="36" xfId="0" quotePrefix="1" applyFont="1" applyBorder="1" applyAlignment="1">
      <alignment horizontal="center"/>
    </xf>
    <xf numFmtId="0" fontId="11" fillId="0" borderId="28" xfId="0" applyFont="1" applyFill="1" applyBorder="1"/>
    <xf numFmtId="0" fontId="15" fillId="0" borderId="33" xfId="0" applyFont="1" applyFill="1" applyBorder="1" applyAlignment="1">
      <alignment horizontal="center" vertical="center"/>
    </xf>
    <xf numFmtId="0" fontId="15" fillId="3" borderId="33" xfId="0" applyFont="1" applyFill="1" applyBorder="1" applyAlignment="1">
      <alignment horizontal="center" vertical="center"/>
    </xf>
    <xf numFmtId="0" fontId="15" fillId="0" borderId="33" xfId="0" applyFont="1" applyBorder="1" applyAlignment="1">
      <alignment horizontal="center" vertical="center"/>
    </xf>
    <xf numFmtId="2" fontId="6" fillId="0" borderId="31" xfId="0" applyNumberFormat="1" applyFont="1" applyFill="1" applyBorder="1"/>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0" fontId="1" fillId="0" borderId="12"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164" fontId="16" fillId="0" borderId="8" xfId="0" quotePrefix="1" applyNumberFormat="1" applyFont="1" applyBorder="1" applyAlignment="1">
      <alignment horizontal="center"/>
    </xf>
    <xf numFmtId="0" fontId="17" fillId="2" borderId="30"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8" fillId="3" borderId="35" xfId="0" applyNumberFormat="1" applyFont="1" applyFill="1" applyBorder="1" applyAlignment="1">
      <alignment horizontal="right"/>
    </xf>
    <xf numFmtId="164" fontId="18" fillId="4" borderId="35" xfId="0" applyNumberFormat="1" applyFont="1" applyFill="1" applyBorder="1" applyAlignment="1">
      <alignment horizontal="right"/>
    </xf>
    <xf numFmtId="164" fontId="18" fillId="0" borderId="35" xfId="0" applyNumberFormat="1" applyFont="1" applyFill="1" applyBorder="1" applyAlignment="1">
      <alignment horizontal="right"/>
    </xf>
    <xf numFmtId="0" fontId="19" fillId="0" borderId="0" xfId="0" applyFont="1"/>
    <xf numFmtId="0" fontId="10"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6" fillId="0" borderId="36" xfId="0" applyFont="1" applyFill="1" applyBorder="1" applyAlignment="1">
      <alignment vertical="center" wrapText="1"/>
    </xf>
    <xf numFmtId="164" fontId="1" fillId="0" borderId="2" xfId="0" applyNumberFormat="1" applyFont="1" applyFill="1" applyBorder="1" applyAlignment="1">
      <alignment horizontal="right" wrapText="1"/>
    </xf>
    <xf numFmtId="0" fontId="15" fillId="3" borderId="5"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6" fillId="3" borderId="46" xfId="0" applyFont="1" applyFill="1" applyBorder="1" applyAlignment="1">
      <alignment horizontal="center" vertical="center"/>
    </xf>
    <xf numFmtId="0" fontId="10" fillId="3" borderId="5" xfId="0" applyFont="1" applyFill="1" applyBorder="1" applyAlignment="1">
      <alignment horizontal="center" vertical="center" wrapText="1"/>
    </xf>
    <xf numFmtId="17" fontId="6" fillId="3" borderId="20"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15" fillId="3" borderId="19" xfId="0" quotePrefix="1" applyFont="1" applyFill="1" applyBorder="1" applyAlignment="1">
      <alignment horizontal="center"/>
    </xf>
    <xf numFmtId="0" fontId="6" fillId="3" borderId="19" xfId="0" applyFont="1" applyFill="1" applyBorder="1" applyAlignment="1">
      <alignment horizontal="justify" vertical="center"/>
    </xf>
    <xf numFmtId="164" fontId="1" fillId="3" borderId="46" xfId="0" applyNumberFormat="1" applyFont="1" applyFill="1" applyBorder="1" applyAlignment="1">
      <alignment horizontal="right"/>
    </xf>
    <xf numFmtId="164" fontId="1" fillId="3" borderId="5" xfId="0" applyNumberFormat="1" applyFont="1" applyFill="1" applyBorder="1" applyAlignment="1">
      <alignment horizontal="right" wrapText="1"/>
    </xf>
    <xf numFmtId="164" fontId="1" fillId="3" borderId="9" xfId="0" applyNumberFormat="1" applyFont="1" applyFill="1" applyBorder="1" applyAlignment="1">
      <alignment horizontal="right"/>
    </xf>
    <xf numFmtId="164" fontId="1" fillId="3" borderId="51" xfId="0" applyNumberFormat="1" applyFont="1" applyFill="1" applyBorder="1" applyAlignment="1">
      <alignment horizontal="right"/>
    </xf>
    <xf numFmtId="164" fontId="18" fillId="3" borderId="51" xfId="0" applyNumberFormat="1" applyFont="1" applyFill="1" applyBorder="1" applyAlignment="1">
      <alignment horizontal="right"/>
    </xf>
    <xf numFmtId="165" fontId="1" fillId="3" borderId="46" xfId="0" applyNumberFormat="1" applyFont="1" applyFill="1" applyBorder="1" applyAlignment="1">
      <alignment horizontal="center" vertical="center"/>
    </xf>
    <xf numFmtId="165" fontId="1" fillId="3" borderId="20" xfId="0" applyNumberFormat="1" applyFont="1" applyFill="1" applyBorder="1" applyAlignment="1">
      <alignment horizontal="center" vertical="center"/>
    </xf>
    <xf numFmtId="0" fontId="1" fillId="3" borderId="9" xfId="0" applyFont="1" applyFill="1" applyBorder="1" applyAlignment="1">
      <alignment horizontal="center"/>
    </xf>
    <xf numFmtId="164" fontId="1" fillId="3" borderId="9" xfId="0" applyNumberFormat="1" applyFont="1" applyFill="1" applyBorder="1" applyAlignment="1">
      <alignment horizontal="center"/>
    </xf>
    <xf numFmtId="2" fontId="1" fillId="3" borderId="51" xfId="0" quotePrefix="1" applyNumberFormat="1" applyFont="1" applyFill="1" applyBorder="1" applyAlignment="1">
      <alignment horizontal="center" vertical="center" wrapText="1"/>
    </xf>
    <xf numFmtId="0" fontId="6" fillId="4" borderId="29" xfId="0" applyFont="1" applyFill="1" applyBorder="1" applyAlignment="1">
      <alignment horizontal="center" vertical="center"/>
    </xf>
    <xf numFmtId="0" fontId="10" fillId="0" borderId="26" xfId="0" applyFont="1" applyFill="1" applyBorder="1" applyAlignment="1">
      <alignment horizontal="center" vertical="center" wrapText="1"/>
    </xf>
    <xf numFmtId="17" fontId="6" fillId="0" borderId="49" xfId="0" applyNumberFormat="1" applyFont="1" applyFill="1" applyBorder="1" applyAlignment="1">
      <alignment horizontal="center" vertical="center"/>
    </xf>
    <xf numFmtId="0" fontId="15" fillId="0" borderId="26" xfId="0" applyFont="1" applyFill="1" applyBorder="1" applyAlignment="1">
      <alignment horizontal="center" vertical="center"/>
    </xf>
    <xf numFmtId="164" fontId="6" fillId="0" borderId="26" xfId="0" applyNumberFormat="1" applyFont="1" applyFill="1" applyBorder="1" applyAlignment="1">
      <alignment horizontal="center" vertical="center" wrapText="1"/>
    </xf>
    <xf numFmtId="0" fontId="15" fillId="0" borderId="50" xfId="0" quotePrefix="1" applyFont="1" applyFill="1" applyBorder="1" applyAlignment="1">
      <alignment horizontal="center"/>
    </xf>
    <xf numFmtId="0" fontId="6" fillId="0" borderId="50" xfId="0" applyFont="1" applyFill="1" applyBorder="1" applyAlignment="1">
      <alignment horizontal="justify" vertical="center"/>
    </xf>
    <xf numFmtId="164" fontId="1" fillId="4" borderId="29" xfId="0" applyNumberFormat="1" applyFont="1" applyFill="1" applyBorder="1" applyAlignment="1">
      <alignment horizontal="right"/>
    </xf>
    <xf numFmtId="164" fontId="1" fillId="4" borderId="26" xfId="0" applyNumberFormat="1" applyFont="1" applyFill="1" applyBorder="1" applyAlignment="1">
      <alignment horizontal="right" wrapText="1"/>
    </xf>
    <xf numFmtId="164" fontId="1" fillId="0" borderId="26" xfId="0" applyNumberFormat="1" applyFont="1" applyFill="1" applyBorder="1" applyAlignment="1">
      <alignment horizontal="right"/>
    </xf>
    <xf numFmtId="164" fontId="1" fillId="0" borderId="30" xfId="0" applyNumberFormat="1" applyFont="1" applyFill="1" applyBorder="1" applyAlignment="1">
      <alignment horizontal="right"/>
    </xf>
    <xf numFmtId="164" fontId="1" fillId="0" borderId="29" xfId="0" applyNumberFormat="1" applyFont="1" applyFill="1" applyBorder="1" applyAlignment="1">
      <alignment horizontal="right"/>
    </xf>
    <xf numFmtId="164" fontId="18" fillId="4" borderId="30" xfId="0" applyNumberFormat="1" applyFont="1" applyFill="1" applyBorder="1" applyAlignment="1">
      <alignment horizontal="right"/>
    </xf>
    <xf numFmtId="165" fontId="1" fillId="0" borderId="29" xfId="0" applyNumberFormat="1" applyFont="1" applyFill="1" applyBorder="1" applyAlignment="1">
      <alignment horizontal="center" vertical="center"/>
    </xf>
    <xf numFmtId="165" fontId="1" fillId="0" borderId="49" xfId="0" applyNumberFormat="1" applyFont="1" applyFill="1" applyBorder="1" applyAlignment="1">
      <alignment horizontal="center" vertical="center"/>
    </xf>
    <xf numFmtId="0" fontId="1" fillId="0" borderId="26" xfId="0" applyFont="1" applyFill="1" applyBorder="1" applyAlignment="1">
      <alignment horizontal="center"/>
    </xf>
    <xf numFmtId="164" fontId="1" fillId="0" borderId="26" xfId="0" applyNumberFormat="1" applyFont="1" applyFill="1" applyBorder="1" applyAlignment="1">
      <alignment horizontal="center"/>
    </xf>
    <xf numFmtId="2" fontId="1" fillId="0" borderId="30" xfId="0" quotePrefix="1" applyNumberFormat="1" applyFont="1" applyFill="1" applyBorder="1" applyAlignment="1">
      <alignment horizontal="center" vertical="center" wrapText="1"/>
    </xf>
    <xf numFmtId="164" fontId="1" fillId="4" borderId="33" xfId="0" applyNumberFormat="1" applyFont="1" applyFill="1" applyBorder="1" applyAlignment="1">
      <alignment horizontal="right" wrapText="1"/>
    </xf>
    <xf numFmtId="0" fontId="15" fillId="3" borderId="9" xfId="0" applyFont="1" applyFill="1" applyBorder="1" applyAlignment="1">
      <alignment horizontal="center" vertical="center"/>
    </xf>
    <xf numFmtId="0" fontId="1" fillId="3" borderId="5" xfId="0" applyFont="1" applyFill="1" applyBorder="1" applyAlignment="1">
      <alignment horizontal="center" wrapText="1"/>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1" fillId="0" borderId="0" xfId="0" applyFont="1" applyBorder="1" applyAlignment="1">
      <alignment horizontal="center"/>
    </xf>
    <xf numFmtId="49" fontId="1" fillId="0" borderId="11" xfId="0" applyNumberFormat="1" applyFont="1" applyBorder="1" applyAlignment="1">
      <alignment horizontal="center"/>
    </xf>
    <xf numFmtId="49" fontId="1" fillId="0" borderId="11" xfId="0" quotePrefix="1" applyNumberFormat="1" applyFont="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12" xfId="0" applyNumberFormat="1" applyFont="1" applyBorder="1" applyAlignment="1">
      <alignment horizontal="center"/>
    </xf>
    <xf numFmtId="0" fontId="14" fillId="0" borderId="0" xfId="0" applyFont="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0" xfId="0" applyFont="1" applyAlignment="1">
      <alignment horizontal="center"/>
    </xf>
    <xf numFmtId="15" fontId="13" fillId="5" borderId="0" xfId="0" quotePrefix="1" applyNumberFormat="1"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76202</xdr:rowOff>
    </xdr:from>
    <xdr:to>
      <xdr:col>2</xdr:col>
      <xdr:colOff>514350</xdr:colOff>
      <xdr:row>4</xdr:row>
      <xdr:rowOff>229039</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238127"/>
          <a:ext cx="1895475" cy="84816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37"/>
  <sheetViews>
    <sheetView tabSelected="1" topLeftCell="E23" zoomScaleNormal="100" workbookViewId="0">
      <selection activeCell="H29" sqref="H29"/>
    </sheetView>
  </sheetViews>
  <sheetFormatPr baseColWidth="10" defaultRowHeight="11.25" x14ac:dyDescent="0.2"/>
  <cols>
    <col min="1" max="1" width="10.28515625" style="1" customWidth="1"/>
    <col min="2" max="2" width="11.42578125" style="1"/>
    <col min="3" max="3" width="11.5703125" style="1" customWidth="1"/>
    <col min="4" max="4" width="10" style="1" customWidth="1"/>
    <col min="5" max="5" width="12.7109375" style="1" customWidth="1"/>
    <col min="6" max="6" width="14.85546875" style="2" customWidth="1"/>
    <col min="7" max="7" width="10.28515625" style="1" customWidth="1"/>
    <col min="8" max="8" width="43.7109375" style="1" customWidth="1"/>
    <col min="9" max="10" width="12.28515625" style="2" bestFit="1" customWidth="1"/>
    <col min="11" max="12" width="11.5703125" style="2" bestFit="1" customWidth="1"/>
    <col min="13" max="13" width="11" style="1" customWidth="1"/>
    <col min="14" max="14" width="12.140625" style="1" bestFit="1" customWidth="1"/>
    <col min="15" max="15" width="9.140625" style="1" customWidth="1"/>
    <col min="16" max="16" width="10.7109375" style="1" customWidth="1"/>
    <col min="17" max="18" width="8.5703125" style="1" customWidth="1"/>
    <col min="19" max="19" width="10.28515625" style="1" customWidth="1"/>
    <col min="20" max="20" width="8.5703125" style="2" customWidth="1"/>
    <col min="21" max="21" width="10.28515625" style="1" customWidth="1"/>
    <col min="22" max="22" width="14.7109375" style="144" customWidth="1"/>
    <col min="23" max="23" width="11.42578125" style="148"/>
    <col min="24" max="16384" width="11.42578125" style="1"/>
  </cols>
  <sheetData>
    <row r="1" spans="1:23" ht="12.75" x14ac:dyDescent="0.2">
      <c r="A1" s="249" t="s">
        <v>99</v>
      </c>
      <c r="B1" s="249"/>
      <c r="K1" s="125" t="s">
        <v>0</v>
      </c>
    </row>
    <row r="2" spans="1:23" ht="18" x14ac:dyDescent="0.25">
      <c r="E2" s="250" t="s">
        <v>45</v>
      </c>
      <c r="F2" s="250"/>
      <c r="G2" s="250"/>
      <c r="H2" s="250"/>
      <c r="I2" s="250"/>
      <c r="J2" s="250"/>
      <c r="K2" s="250"/>
      <c r="L2" s="250"/>
      <c r="M2" s="250"/>
      <c r="N2" s="250"/>
      <c r="O2" s="250"/>
      <c r="P2" s="250"/>
      <c r="Q2" s="250"/>
      <c r="R2" s="250"/>
      <c r="S2" s="250"/>
      <c r="T2" s="251"/>
      <c r="U2" s="3" t="s">
        <v>1</v>
      </c>
    </row>
    <row r="3" spans="1:23" ht="18.75" thickBot="1" x14ac:dyDescent="0.3">
      <c r="E3" s="252"/>
      <c r="F3" s="252"/>
      <c r="G3" s="252"/>
      <c r="H3" s="252"/>
      <c r="I3" s="252"/>
      <c r="J3" s="252"/>
      <c r="K3" s="252"/>
      <c r="L3" s="252"/>
      <c r="M3" s="252"/>
      <c r="N3" s="252"/>
      <c r="O3" s="252"/>
      <c r="P3" s="252"/>
      <c r="Q3" s="252"/>
      <c r="R3" s="252"/>
      <c r="S3" s="252"/>
      <c r="T3" s="253"/>
      <c r="U3" s="4" t="s">
        <v>2</v>
      </c>
    </row>
    <row r="4" spans="1:23" ht="18" x14ac:dyDescent="0.25">
      <c r="E4" s="254" t="s">
        <v>3</v>
      </c>
      <c r="F4" s="254"/>
      <c r="G4" s="254"/>
      <c r="H4" s="254"/>
      <c r="I4" s="254"/>
      <c r="J4" s="254"/>
      <c r="K4" s="254"/>
      <c r="L4" s="254"/>
      <c r="M4" s="254"/>
      <c r="N4" s="254"/>
      <c r="O4" s="254"/>
      <c r="P4" s="254"/>
      <c r="Q4" s="254"/>
      <c r="R4" s="254"/>
      <c r="S4" s="254"/>
      <c r="T4" s="255"/>
      <c r="U4" s="5" t="s">
        <v>4</v>
      </c>
    </row>
    <row r="5" spans="1:23" ht="18.75" thickBot="1" x14ac:dyDescent="0.3">
      <c r="H5" s="67"/>
      <c r="K5" s="153" t="s">
        <v>79</v>
      </c>
      <c r="U5" s="6">
        <v>2023</v>
      </c>
    </row>
    <row r="6" spans="1:23" ht="12" thickTop="1" x14ac:dyDescent="0.2">
      <c r="U6" s="7"/>
    </row>
    <row r="7" spans="1:23" x14ac:dyDescent="0.2">
      <c r="A7" s="8"/>
      <c r="B7" s="9" t="s">
        <v>5</v>
      </c>
      <c r="C7" s="8"/>
      <c r="D7" s="8" t="s">
        <v>6</v>
      </c>
      <c r="E7" s="8"/>
      <c r="F7" s="10"/>
      <c r="G7" s="8"/>
      <c r="H7" s="8"/>
      <c r="I7" s="10"/>
      <c r="J7" s="10"/>
      <c r="K7" s="10"/>
      <c r="L7" s="10"/>
      <c r="M7" s="8"/>
      <c r="N7" s="8"/>
      <c r="O7" s="8"/>
      <c r="P7" s="8"/>
      <c r="Q7" s="8"/>
      <c r="R7" s="8"/>
      <c r="S7" s="8"/>
      <c r="T7" s="11" t="s">
        <v>7</v>
      </c>
      <c r="U7" s="12" t="s">
        <v>8</v>
      </c>
    </row>
    <row r="8" spans="1:23" x14ac:dyDescent="0.2">
      <c r="B8" s="13" t="s">
        <v>9</v>
      </c>
      <c r="D8" s="14" t="s">
        <v>10</v>
      </c>
      <c r="E8" s="1" t="s">
        <v>42</v>
      </c>
      <c r="T8" s="15" t="s">
        <v>11</v>
      </c>
    </row>
    <row r="9" spans="1:23" x14ac:dyDescent="0.2">
      <c r="B9" s="13"/>
      <c r="C9" s="16" t="s">
        <v>12</v>
      </c>
      <c r="D9" s="1" t="s">
        <v>13</v>
      </c>
      <c r="H9" s="13" t="s">
        <v>48</v>
      </c>
      <c r="L9" s="17" t="s">
        <v>14</v>
      </c>
      <c r="M9" s="147" t="s">
        <v>55</v>
      </c>
      <c r="O9" s="16" t="s">
        <v>15</v>
      </c>
      <c r="P9" s="18" t="s">
        <v>56</v>
      </c>
      <c r="Q9" s="83"/>
      <c r="T9" s="256" t="s">
        <v>80</v>
      </c>
      <c r="U9" s="257"/>
    </row>
    <row r="10" spans="1:23" ht="12" thickBot="1" x14ac:dyDescent="0.25"/>
    <row r="11" spans="1:23" ht="15" customHeight="1" x14ac:dyDescent="0.2">
      <c r="A11" s="242" t="s">
        <v>25</v>
      </c>
      <c r="B11" s="19"/>
      <c r="C11" s="20"/>
      <c r="D11" s="21"/>
      <c r="E11" s="21"/>
      <c r="F11" s="245" t="s">
        <v>69</v>
      </c>
      <c r="G11" s="245" t="s">
        <v>49</v>
      </c>
      <c r="H11" s="19"/>
      <c r="I11" s="22"/>
      <c r="J11" s="23"/>
      <c r="K11" s="23"/>
      <c r="L11" s="24"/>
      <c r="M11" s="25"/>
      <c r="N11" s="26"/>
      <c r="O11" s="26"/>
      <c r="P11" s="27"/>
      <c r="Q11" s="223" t="s">
        <v>16</v>
      </c>
      <c r="R11" s="224"/>
      <c r="S11" s="28" t="s">
        <v>17</v>
      </c>
      <c r="T11" s="29"/>
      <c r="U11" s="30" t="s">
        <v>18</v>
      </c>
    </row>
    <row r="12" spans="1:23" ht="15" customHeight="1" x14ac:dyDescent="0.2">
      <c r="A12" s="243"/>
      <c r="B12" s="225" t="s">
        <v>19</v>
      </c>
      <c r="C12" s="226"/>
      <c r="D12" s="31" t="s">
        <v>20</v>
      </c>
      <c r="E12" s="32"/>
      <c r="F12" s="246"/>
      <c r="G12" s="246"/>
      <c r="H12" s="33" t="s">
        <v>21</v>
      </c>
      <c r="I12" s="227" t="s">
        <v>22</v>
      </c>
      <c r="J12" s="228"/>
      <c r="K12" s="228"/>
      <c r="L12" s="229"/>
      <c r="M12" s="233" t="s">
        <v>40</v>
      </c>
      <c r="N12" s="234"/>
      <c r="O12" s="234"/>
      <c r="P12" s="235"/>
      <c r="Q12" s="236" t="s">
        <v>23</v>
      </c>
      <c r="R12" s="237"/>
      <c r="S12" s="31" t="s">
        <v>24</v>
      </c>
      <c r="T12" s="34"/>
      <c r="U12" s="35" t="s">
        <v>54</v>
      </c>
    </row>
    <row r="13" spans="1:23" s="44" customFormat="1" ht="17.25" thickBot="1" x14ac:dyDescent="0.3">
      <c r="A13" s="244"/>
      <c r="B13" s="36" t="s">
        <v>26</v>
      </c>
      <c r="C13" s="106" t="s">
        <v>27</v>
      </c>
      <c r="D13" s="107" t="s">
        <v>28</v>
      </c>
      <c r="E13" s="107" t="s">
        <v>29</v>
      </c>
      <c r="F13" s="247"/>
      <c r="G13" s="247"/>
      <c r="H13" s="37" t="s">
        <v>30</v>
      </c>
      <c r="I13" s="38" t="s">
        <v>31</v>
      </c>
      <c r="J13" s="39" t="s">
        <v>43</v>
      </c>
      <c r="K13" s="39" t="s">
        <v>32</v>
      </c>
      <c r="L13" s="40" t="s">
        <v>33</v>
      </c>
      <c r="M13" s="41" t="s">
        <v>31</v>
      </c>
      <c r="N13" s="36" t="s">
        <v>50</v>
      </c>
      <c r="O13" s="36" t="s">
        <v>51</v>
      </c>
      <c r="P13" s="154" t="s">
        <v>39</v>
      </c>
      <c r="Q13" s="238" t="s">
        <v>34</v>
      </c>
      <c r="R13" s="239"/>
      <c r="S13" s="107" t="s">
        <v>35</v>
      </c>
      <c r="T13" s="42" t="s">
        <v>36</v>
      </c>
      <c r="U13" s="43" t="s">
        <v>37</v>
      </c>
      <c r="V13" s="145"/>
      <c r="W13" s="149"/>
    </row>
    <row r="14" spans="1:23" s="44" customFormat="1" ht="5.25" customHeight="1" x14ac:dyDescent="0.25">
      <c r="A14" s="94"/>
      <c r="B14" s="86"/>
      <c r="C14" s="110"/>
      <c r="D14" s="110"/>
      <c r="E14" s="110"/>
      <c r="F14" s="113"/>
      <c r="G14" s="134"/>
      <c r="H14" s="114"/>
      <c r="I14" s="87"/>
      <c r="J14" s="88"/>
      <c r="K14" s="88"/>
      <c r="L14" s="89"/>
      <c r="M14" s="90"/>
      <c r="N14" s="86"/>
      <c r="O14" s="86"/>
      <c r="P14" s="155"/>
      <c r="Q14" s="94" t="s">
        <v>46</v>
      </c>
      <c r="R14" s="110" t="s">
        <v>47</v>
      </c>
      <c r="S14" s="110"/>
      <c r="T14" s="111"/>
      <c r="U14" s="112"/>
      <c r="V14" s="145"/>
      <c r="W14" s="149"/>
    </row>
    <row r="15" spans="1:23" s="44" customFormat="1" ht="37.5" customHeight="1" x14ac:dyDescent="0.2">
      <c r="A15" s="119" t="s">
        <v>76</v>
      </c>
      <c r="B15" s="120" t="s">
        <v>77</v>
      </c>
      <c r="C15" s="160" t="s">
        <v>78</v>
      </c>
      <c r="D15" s="184" t="s">
        <v>57</v>
      </c>
      <c r="E15" s="118" t="s">
        <v>87</v>
      </c>
      <c r="F15" s="165" t="s">
        <v>71</v>
      </c>
      <c r="G15" s="135"/>
      <c r="H15" s="163" t="s">
        <v>81</v>
      </c>
      <c r="I15" s="122">
        <v>800000</v>
      </c>
      <c r="J15" s="123">
        <f>I15</f>
        <v>800000</v>
      </c>
      <c r="K15" s="123">
        <v>0</v>
      </c>
      <c r="L15" s="124">
        <v>0</v>
      </c>
      <c r="M15" s="62">
        <v>0</v>
      </c>
      <c r="N15" s="63">
        <v>0</v>
      </c>
      <c r="O15" s="63">
        <v>0</v>
      </c>
      <c r="P15" s="156">
        <f>I15-M15</f>
        <v>800000</v>
      </c>
      <c r="Q15" s="116">
        <v>36</v>
      </c>
      <c r="R15" s="115">
        <v>24</v>
      </c>
      <c r="S15" s="222" t="s">
        <v>74</v>
      </c>
      <c r="T15" s="117">
        <v>675.5</v>
      </c>
      <c r="U15" s="166" t="s">
        <v>73</v>
      </c>
      <c r="V15" s="145"/>
      <c r="W15" s="149"/>
    </row>
    <row r="16" spans="1:23" ht="48" customHeight="1" x14ac:dyDescent="0.2">
      <c r="A16" s="130" t="s">
        <v>41</v>
      </c>
      <c r="B16" s="152" t="s">
        <v>77</v>
      </c>
      <c r="C16" s="129" t="s">
        <v>78</v>
      </c>
      <c r="D16" s="140" t="s">
        <v>58</v>
      </c>
      <c r="E16" s="93" t="s">
        <v>88</v>
      </c>
      <c r="F16" s="167" t="s">
        <v>72</v>
      </c>
      <c r="G16" s="136"/>
      <c r="H16" s="162" t="s">
        <v>94</v>
      </c>
      <c r="I16" s="150">
        <v>680000</v>
      </c>
      <c r="J16" s="151">
        <f t="shared" ref="J16:J28" si="0">I16</f>
        <v>680000</v>
      </c>
      <c r="K16" s="49">
        <v>0</v>
      </c>
      <c r="L16" s="60">
        <v>0</v>
      </c>
      <c r="M16" s="50">
        <v>0</v>
      </c>
      <c r="N16" s="49">
        <f>M16/1.16*5/1000</f>
        <v>0</v>
      </c>
      <c r="O16" s="49">
        <f>M16/1.16*2/1000</f>
        <v>0</v>
      </c>
      <c r="P16" s="157">
        <f t="shared" ref="P16:P21" si="1">I16-M16</f>
        <v>680000</v>
      </c>
      <c r="Q16" s="173">
        <v>56</v>
      </c>
      <c r="R16" s="174">
        <v>62</v>
      </c>
      <c r="S16" s="61" t="s">
        <v>74</v>
      </c>
      <c r="T16" s="128">
        <v>250</v>
      </c>
      <c r="U16" s="169" t="s">
        <v>73</v>
      </c>
    </row>
    <row r="17" spans="1:22" ht="55.5" customHeight="1" x14ac:dyDescent="0.2">
      <c r="A17" s="131" t="s">
        <v>41</v>
      </c>
      <c r="B17" s="120" t="s">
        <v>77</v>
      </c>
      <c r="C17" s="132" t="s">
        <v>78</v>
      </c>
      <c r="D17" s="141" t="s">
        <v>59</v>
      </c>
      <c r="E17" s="121" t="s">
        <v>89</v>
      </c>
      <c r="F17" s="165" t="s">
        <v>71</v>
      </c>
      <c r="G17" s="137"/>
      <c r="H17" s="163" t="s">
        <v>95</v>
      </c>
      <c r="I17" s="62">
        <v>2000000</v>
      </c>
      <c r="J17" s="123">
        <f t="shared" si="0"/>
        <v>2000000</v>
      </c>
      <c r="K17" s="63">
        <v>0</v>
      </c>
      <c r="L17" s="64">
        <v>0</v>
      </c>
      <c r="M17" s="62">
        <v>0</v>
      </c>
      <c r="N17" s="63">
        <f t="shared" ref="N17:N25" si="2">M17/1.16*5/1000</f>
        <v>0</v>
      </c>
      <c r="O17" s="63">
        <f t="shared" ref="O17:O25" si="3">M17/1.16*2/1000</f>
        <v>0</v>
      </c>
      <c r="P17" s="156">
        <f t="shared" si="1"/>
        <v>2000000</v>
      </c>
      <c r="Q17" s="175">
        <v>206</v>
      </c>
      <c r="R17" s="176">
        <v>187</v>
      </c>
      <c r="S17" s="66" t="s">
        <v>82</v>
      </c>
      <c r="T17" s="127">
        <v>500</v>
      </c>
      <c r="U17" s="166" t="s">
        <v>73</v>
      </c>
    </row>
    <row r="18" spans="1:22" ht="57" customHeight="1" x14ac:dyDescent="0.2">
      <c r="A18" s="133" t="s">
        <v>83</v>
      </c>
      <c r="B18" s="152" t="s">
        <v>77</v>
      </c>
      <c r="C18" s="129" t="s">
        <v>78</v>
      </c>
      <c r="D18" s="142" t="s">
        <v>60</v>
      </c>
      <c r="E18" s="93" t="s">
        <v>87</v>
      </c>
      <c r="F18" s="167" t="s">
        <v>71</v>
      </c>
      <c r="G18" s="138"/>
      <c r="H18" s="162" t="s">
        <v>101</v>
      </c>
      <c r="I18" s="150">
        <v>1100000</v>
      </c>
      <c r="J18" s="151">
        <f t="shared" si="0"/>
        <v>1100000</v>
      </c>
      <c r="K18" s="46">
        <v>0</v>
      </c>
      <c r="L18" s="47">
        <v>0</v>
      </c>
      <c r="M18" s="45">
        <v>0</v>
      </c>
      <c r="N18" s="49">
        <f t="shared" si="2"/>
        <v>0</v>
      </c>
      <c r="O18" s="49">
        <f t="shared" si="3"/>
        <v>0</v>
      </c>
      <c r="P18" s="157">
        <f t="shared" si="1"/>
        <v>1100000</v>
      </c>
      <c r="Q18" s="177">
        <v>42</v>
      </c>
      <c r="R18" s="178">
        <v>36</v>
      </c>
      <c r="S18" s="48" t="s">
        <v>74</v>
      </c>
      <c r="T18" s="126">
        <v>675.5</v>
      </c>
      <c r="U18" s="169" t="s">
        <v>73</v>
      </c>
    </row>
    <row r="19" spans="1:22" ht="41.25" customHeight="1" x14ac:dyDescent="0.2">
      <c r="A19" s="131" t="s">
        <v>76</v>
      </c>
      <c r="B19" s="120" t="s">
        <v>77</v>
      </c>
      <c r="C19" s="132" t="s">
        <v>78</v>
      </c>
      <c r="D19" s="141" t="s">
        <v>61</v>
      </c>
      <c r="E19" s="121" t="s">
        <v>90</v>
      </c>
      <c r="F19" s="165" t="s">
        <v>71</v>
      </c>
      <c r="G19" s="137"/>
      <c r="H19" s="163" t="s">
        <v>102</v>
      </c>
      <c r="I19" s="62">
        <v>1071343.8</v>
      </c>
      <c r="J19" s="123">
        <f t="shared" si="0"/>
        <v>1071343.8</v>
      </c>
      <c r="K19" s="63">
        <v>0</v>
      </c>
      <c r="L19" s="64">
        <v>0</v>
      </c>
      <c r="M19" s="62">
        <v>0</v>
      </c>
      <c r="N19" s="63">
        <f t="shared" si="2"/>
        <v>0</v>
      </c>
      <c r="O19" s="63">
        <f t="shared" si="3"/>
        <v>0</v>
      </c>
      <c r="P19" s="156">
        <f t="shared" si="1"/>
        <v>1071343.8</v>
      </c>
      <c r="Q19" s="179">
        <v>202</v>
      </c>
      <c r="R19" s="180">
        <v>134</v>
      </c>
      <c r="S19" s="66" t="s">
        <v>82</v>
      </c>
      <c r="T19" s="127">
        <v>670</v>
      </c>
      <c r="U19" s="166" t="s">
        <v>73</v>
      </c>
    </row>
    <row r="20" spans="1:22" ht="46.5" customHeight="1" thickBot="1" x14ac:dyDescent="0.25">
      <c r="A20" s="202" t="s">
        <v>83</v>
      </c>
      <c r="B20" s="203" t="s">
        <v>77</v>
      </c>
      <c r="C20" s="204" t="s">
        <v>78</v>
      </c>
      <c r="D20" s="205" t="s">
        <v>62</v>
      </c>
      <c r="E20" s="203" t="s">
        <v>91</v>
      </c>
      <c r="F20" s="206" t="s">
        <v>71</v>
      </c>
      <c r="G20" s="207"/>
      <c r="H20" s="208" t="s">
        <v>103</v>
      </c>
      <c r="I20" s="209">
        <v>1071343.8</v>
      </c>
      <c r="J20" s="210">
        <f t="shared" si="0"/>
        <v>1071343.8</v>
      </c>
      <c r="K20" s="211">
        <v>0</v>
      </c>
      <c r="L20" s="212">
        <v>0</v>
      </c>
      <c r="M20" s="213">
        <v>0</v>
      </c>
      <c r="N20" s="211">
        <f t="shared" si="2"/>
        <v>0</v>
      </c>
      <c r="O20" s="211">
        <f t="shared" si="3"/>
        <v>0</v>
      </c>
      <c r="P20" s="214">
        <f t="shared" si="1"/>
        <v>1071343.8</v>
      </c>
      <c r="Q20" s="215">
        <v>114</v>
      </c>
      <c r="R20" s="216">
        <v>76</v>
      </c>
      <c r="S20" s="217" t="s">
        <v>82</v>
      </c>
      <c r="T20" s="218">
        <v>670</v>
      </c>
      <c r="U20" s="219" t="s">
        <v>73</v>
      </c>
    </row>
    <row r="21" spans="1:22" ht="48" customHeight="1" x14ac:dyDescent="0.2">
      <c r="A21" s="186" t="s">
        <v>41</v>
      </c>
      <c r="B21" s="187" t="s">
        <v>77</v>
      </c>
      <c r="C21" s="188" t="s">
        <v>78</v>
      </c>
      <c r="D21" s="221" t="s">
        <v>63</v>
      </c>
      <c r="E21" s="189" t="s">
        <v>92</v>
      </c>
      <c r="F21" s="185" t="s">
        <v>72</v>
      </c>
      <c r="G21" s="190"/>
      <c r="H21" s="191" t="s">
        <v>96</v>
      </c>
      <c r="I21" s="192">
        <v>421000</v>
      </c>
      <c r="J21" s="193">
        <f t="shared" si="0"/>
        <v>421000</v>
      </c>
      <c r="K21" s="194">
        <v>0</v>
      </c>
      <c r="L21" s="195">
        <v>0</v>
      </c>
      <c r="M21" s="192">
        <v>0</v>
      </c>
      <c r="N21" s="194">
        <f t="shared" si="2"/>
        <v>0</v>
      </c>
      <c r="O21" s="194">
        <f t="shared" si="3"/>
        <v>0</v>
      </c>
      <c r="P21" s="196">
        <f t="shared" si="1"/>
        <v>421000</v>
      </c>
      <c r="Q21" s="197">
        <v>253</v>
      </c>
      <c r="R21" s="198">
        <v>266</v>
      </c>
      <c r="S21" s="199" t="s">
        <v>74</v>
      </c>
      <c r="T21" s="200">
        <v>150</v>
      </c>
      <c r="U21" s="201" t="s">
        <v>73</v>
      </c>
    </row>
    <row r="22" spans="1:22" ht="56.25" customHeight="1" x14ac:dyDescent="0.2">
      <c r="A22" s="133" t="s">
        <v>41</v>
      </c>
      <c r="B22" s="152" t="s">
        <v>77</v>
      </c>
      <c r="C22" s="129" t="s">
        <v>78</v>
      </c>
      <c r="D22" s="140" t="s">
        <v>64</v>
      </c>
      <c r="E22" s="80" t="s">
        <v>92</v>
      </c>
      <c r="F22" s="167" t="s">
        <v>72</v>
      </c>
      <c r="G22" s="136"/>
      <c r="H22" s="162" t="s">
        <v>93</v>
      </c>
      <c r="I22" s="150">
        <v>751000</v>
      </c>
      <c r="J22" s="151">
        <f t="shared" si="0"/>
        <v>751000</v>
      </c>
      <c r="K22" s="49">
        <v>0</v>
      </c>
      <c r="L22" s="60">
        <v>0</v>
      </c>
      <c r="M22" s="50">
        <v>0</v>
      </c>
      <c r="N22" s="49">
        <f t="shared" si="2"/>
        <v>0</v>
      </c>
      <c r="O22" s="49">
        <f t="shared" si="3"/>
        <v>0</v>
      </c>
      <c r="P22" s="157">
        <f t="shared" ref="P22:P24" si="4">I22-M22</f>
        <v>751000</v>
      </c>
      <c r="Q22" s="181">
        <v>33</v>
      </c>
      <c r="R22" s="178">
        <v>28</v>
      </c>
      <c r="S22" s="61" t="s">
        <v>74</v>
      </c>
      <c r="T22" s="128">
        <v>900</v>
      </c>
      <c r="U22" s="169" t="s">
        <v>73</v>
      </c>
    </row>
    <row r="23" spans="1:22" ht="49.5" customHeight="1" x14ac:dyDescent="0.2">
      <c r="A23" s="131" t="s">
        <v>41</v>
      </c>
      <c r="B23" s="120" t="s">
        <v>77</v>
      </c>
      <c r="C23" s="132" t="s">
        <v>78</v>
      </c>
      <c r="D23" s="141" t="s">
        <v>65</v>
      </c>
      <c r="E23" s="79" t="s">
        <v>92</v>
      </c>
      <c r="F23" s="165" t="s">
        <v>72</v>
      </c>
      <c r="G23" s="137"/>
      <c r="H23" s="164" t="s">
        <v>85</v>
      </c>
      <c r="I23" s="62">
        <v>1696000</v>
      </c>
      <c r="J23" s="123">
        <f t="shared" si="0"/>
        <v>1696000</v>
      </c>
      <c r="K23" s="63">
        <v>0</v>
      </c>
      <c r="L23" s="64">
        <v>0</v>
      </c>
      <c r="M23" s="62">
        <v>0</v>
      </c>
      <c r="N23" s="63">
        <f t="shared" si="2"/>
        <v>0</v>
      </c>
      <c r="O23" s="63">
        <f t="shared" si="3"/>
        <v>0</v>
      </c>
      <c r="P23" s="156">
        <f>I23-M23</f>
        <v>1696000</v>
      </c>
      <c r="Q23" s="179">
        <v>59</v>
      </c>
      <c r="R23" s="180">
        <v>55</v>
      </c>
      <c r="S23" s="66" t="s">
        <v>74</v>
      </c>
      <c r="T23" s="127">
        <v>840</v>
      </c>
      <c r="U23" s="166" t="s">
        <v>73</v>
      </c>
    </row>
    <row r="24" spans="1:22" ht="56.25" customHeight="1" x14ac:dyDescent="0.2">
      <c r="A24" s="130" t="s">
        <v>41</v>
      </c>
      <c r="B24" s="152" t="s">
        <v>77</v>
      </c>
      <c r="C24" s="129" t="s">
        <v>78</v>
      </c>
      <c r="D24" s="140" t="s">
        <v>66</v>
      </c>
      <c r="E24" s="80" t="s">
        <v>92</v>
      </c>
      <c r="F24" s="167" t="s">
        <v>72</v>
      </c>
      <c r="G24" s="136"/>
      <c r="H24" s="162" t="s">
        <v>100</v>
      </c>
      <c r="I24" s="150">
        <v>1963931.4</v>
      </c>
      <c r="J24" s="151">
        <f t="shared" si="0"/>
        <v>1963931.4</v>
      </c>
      <c r="K24" s="49">
        <v>0</v>
      </c>
      <c r="L24" s="60">
        <v>0</v>
      </c>
      <c r="M24" s="50">
        <v>0</v>
      </c>
      <c r="N24" s="49">
        <f t="shared" si="2"/>
        <v>0</v>
      </c>
      <c r="O24" s="49">
        <f t="shared" si="3"/>
        <v>0</v>
      </c>
      <c r="P24" s="157">
        <f t="shared" si="4"/>
        <v>1963931.4</v>
      </c>
      <c r="Q24" s="181">
        <v>546</v>
      </c>
      <c r="R24" s="178">
        <v>590</v>
      </c>
      <c r="S24" s="61" t="s">
        <v>74</v>
      </c>
      <c r="T24" s="128">
        <v>1150</v>
      </c>
      <c r="U24" s="169" t="s">
        <v>73</v>
      </c>
    </row>
    <row r="25" spans="1:22" ht="48.75" customHeight="1" x14ac:dyDescent="0.2">
      <c r="A25" s="131" t="s">
        <v>41</v>
      </c>
      <c r="B25" s="120" t="s">
        <v>77</v>
      </c>
      <c r="C25" s="132" t="s">
        <v>78</v>
      </c>
      <c r="D25" s="141" t="s">
        <v>67</v>
      </c>
      <c r="E25" s="79" t="s">
        <v>92</v>
      </c>
      <c r="F25" s="165" t="s">
        <v>72</v>
      </c>
      <c r="G25" s="137"/>
      <c r="H25" s="163" t="s">
        <v>97</v>
      </c>
      <c r="I25" s="62">
        <v>671600</v>
      </c>
      <c r="J25" s="123">
        <f t="shared" si="0"/>
        <v>671600</v>
      </c>
      <c r="K25" s="63">
        <v>0</v>
      </c>
      <c r="L25" s="64">
        <v>0</v>
      </c>
      <c r="M25" s="62">
        <v>0</v>
      </c>
      <c r="N25" s="63">
        <f t="shared" si="2"/>
        <v>0</v>
      </c>
      <c r="O25" s="63">
        <f t="shared" si="3"/>
        <v>0</v>
      </c>
      <c r="P25" s="156">
        <f>I25-M25</f>
        <v>671600</v>
      </c>
      <c r="Q25" s="91">
        <v>761</v>
      </c>
      <c r="R25" s="65">
        <v>847</v>
      </c>
      <c r="S25" s="66" t="s">
        <v>74</v>
      </c>
      <c r="T25" s="127">
        <v>950</v>
      </c>
      <c r="U25" s="166" t="s">
        <v>73</v>
      </c>
    </row>
    <row r="26" spans="1:22" ht="48" customHeight="1" x14ac:dyDescent="0.2">
      <c r="A26" s="130" t="s">
        <v>41</v>
      </c>
      <c r="B26" s="152" t="s">
        <v>77</v>
      </c>
      <c r="C26" s="129" t="s">
        <v>78</v>
      </c>
      <c r="D26" s="140" t="s">
        <v>68</v>
      </c>
      <c r="E26" s="80" t="s">
        <v>92</v>
      </c>
      <c r="F26" s="167" t="s">
        <v>72</v>
      </c>
      <c r="G26" s="136"/>
      <c r="H26" s="182" t="s">
        <v>104</v>
      </c>
      <c r="I26" s="50">
        <v>1371000</v>
      </c>
      <c r="J26" s="183">
        <f t="shared" ref="J26:J27" si="5">I26</f>
        <v>1371000</v>
      </c>
      <c r="K26" s="49">
        <v>0</v>
      </c>
      <c r="L26" s="60">
        <v>0</v>
      </c>
      <c r="M26" s="50">
        <v>0</v>
      </c>
      <c r="N26" s="49">
        <f t="shared" ref="N26:N27" si="6">M26/1.16*5/1000</f>
        <v>0</v>
      </c>
      <c r="O26" s="49">
        <f t="shared" ref="O26:O27" si="7">M26/1.16*2/1000</f>
        <v>0</v>
      </c>
      <c r="P26" s="158">
        <f t="shared" ref="P26:P27" si="8">I26-M26</f>
        <v>1371000</v>
      </c>
      <c r="Q26" s="181">
        <v>38</v>
      </c>
      <c r="R26" s="178">
        <v>32</v>
      </c>
      <c r="S26" s="61" t="s">
        <v>74</v>
      </c>
      <c r="T26" s="128">
        <v>900</v>
      </c>
      <c r="U26" s="169" t="s">
        <v>73</v>
      </c>
    </row>
    <row r="27" spans="1:22" ht="46.5" customHeight="1" x14ac:dyDescent="0.2">
      <c r="A27" s="131" t="s">
        <v>41</v>
      </c>
      <c r="B27" s="120" t="s">
        <v>77</v>
      </c>
      <c r="C27" s="132" t="s">
        <v>78</v>
      </c>
      <c r="D27" s="141" t="s">
        <v>84</v>
      </c>
      <c r="E27" s="79" t="s">
        <v>92</v>
      </c>
      <c r="F27" s="165" t="s">
        <v>72</v>
      </c>
      <c r="G27" s="137"/>
      <c r="H27" s="164" t="s">
        <v>98</v>
      </c>
      <c r="I27" s="62">
        <v>1871000</v>
      </c>
      <c r="J27" s="123">
        <f t="shared" si="5"/>
        <v>1871000</v>
      </c>
      <c r="K27" s="63">
        <v>0</v>
      </c>
      <c r="L27" s="64">
        <v>0</v>
      </c>
      <c r="M27" s="62">
        <v>0</v>
      </c>
      <c r="N27" s="63">
        <f t="shared" si="6"/>
        <v>0</v>
      </c>
      <c r="O27" s="63">
        <f t="shared" si="7"/>
        <v>0</v>
      </c>
      <c r="P27" s="156">
        <f t="shared" si="8"/>
        <v>1871000</v>
      </c>
      <c r="Q27" s="179">
        <v>45</v>
      </c>
      <c r="R27" s="180">
        <v>33</v>
      </c>
      <c r="S27" s="66" t="s">
        <v>74</v>
      </c>
      <c r="T27" s="127">
        <v>1220</v>
      </c>
      <c r="U27" s="166" t="s">
        <v>73</v>
      </c>
    </row>
    <row r="28" spans="1:22" ht="57" customHeight="1" x14ac:dyDescent="0.2">
      <c r="A28" s="130" t="s">
        <v>41</v>
      </c>
      <c r="B28" s="161" t="s">
        <v>77</v>
      </c>
      <c r="C28" s="129" t="s">
        <v>78</v>
      </c>
      <c r="D28" s="140" t="s">
        <v>75</v>
      </c>
      <c r="E28" s="80" t="s">
        <v>87</v>
      </c>
      <c r="F28" s="168" t="s">
        <v>71</v>
      </c>
      <c r="G28" s="136"/>
      <c r="H28" s="163" t="s">
        <v>105</v>
      </c>
      <c r="I28" s="50">
        <v>1338500</v>
      </c>
      <c r="J28" s="220">
        <f t="shared" si="0"/>
        <v>1338500</v>
      </c>
      <c r="K28" s="49">
        <v>0</v>
      </c>
      <c r="L28" s="60">
        <v>0</v>
      </c>
      <c r="M28" s="50">
        <v>0</v>
      </c>
      <c r="N28" s="49">
        <v>0</v>
      </c>
      <c r="O28" s="49">
        <v>0</v>
      </c>
      <c r="P28" s="158">
        <f>I28-M28</f>
        <v>1338500</v>
      </c>
      <c r="Q28" s="92">
        <v>864</v>
      </c>
      <c r="R28" s="59">
        <v>576</v>
      </c>
      <c r="S28" s="61" t="s">
        <v>74</v>
      </c>
      <c r="T28" s="81">
        <v>650</v>
      </c>
      <c r="U28" s="169" t="s">
        <v>73</v>
      </c>
      <c r="V28" s="146"/>
    </row>
    <row r="29" spans="1:22" ht="12" thickBot="1" x14ac:dyDescent="0.25">
      <c r="A29" s="68"/>
      <c r="B29" s="69"/>
      <c r="C29" s="70"/>
      <c r="D29" s="71"/>
      <c r="E29" s="72"/>
      <c r="F29" s="82"/>
      <c r="G29" s="139"/>
      <c r="H29" s="73"/>
      <c r="I29" s="74">
        <f t="shared" ref="I29:O29" si="9">SUM(I15:I28)</f>
        <v>16806719</v>
      </c>
      <c r="J29" s="75">
        <f t="shared" si="9"/>
        <v>16806719</v>
      </c>
      <c r="K29" s="75">
        <f t="shared" si="9"/>
        <v>0</v>
      </c>
      <c r="L29" s="76">
        <f t="shared" si="9"/>
        <v>0</v>
      </c>
      <c r="M29" s="74">
        <f t="shared" si="9"/>
        <v>0</v>
      </c>
      <c r="N29" s="75">
        <f t="shared" si="9"/>
        <v>0</v>
      </c>
      <c r="O29" s="75">
        <f t="shared" si="9"/>
        <v>0</v>
      </c>
      <c r="P29" s="76">
        <f>SUM(P15:P28)</f>
        <v>16806719</v>
      </c>
      <c r="Q29" s="105"/>
      <c r="R29" s="77"/>
      <c r="S29" s="69"/>
      <c r="T29" s="78"/>
      <c r="U29" s="143"/>
    </row>
    <row r="30" spans="1:22" x14ac:dyDescent="0.2">
      <c r="A30" s="51"/>
      <c r="B30" s="51"/>
      <c r="C30" s="51"/>
      <c r="D30" s="51"/>
      <c r="E30" s="51"/>
      <c r="F30" s="53"/>
      <c r="G30" s="51"/>
      <c r="H30" s="52"/>
      <c r="I30" s="100">
        <f>I29</f>
        <v>16806719</v>
      </c>
      <c r="J30" s="101">
        <f>J29</f>
        <v>16806719</v>
      </c>
      <c r="K30" s="102">
        <f>K29</f>
        <v>0</v>
      </c>
      <c r="L30" s="95">
        <v>0</v>
      </c>
      <c r="M30" s="100">
        <f>M29</f>
        <v>0</v>
      </c>
      <c r="N30" s="101">
        <v>0</v>
      </c>
      <c r="O30" s="102">
        <v>0</v>
      </c>
      <c r="P30" s="95">
        <f>P29</f>
        <v>16806719</v>
      </c>
      <c r="Q30" s="84"/>
      <c r="R30" s="53"/>
      <c r="S30" s="51"/>
      <c r="T30" s="54"/>
      <c r="U30" s="51"/>
    </row>
    <row r="31" spans="1:22" x14ac:dyDescent="0.2">
      <c r="A31" s="51"/>
      <c r="B31" s="51"/>
      <c r="C31" s="51"/>
      <c r="D31" s="51"/>
      <c r="E31" s="51"/>
      <c r="F31" s="53"/>
      <c r="G31" s="51"/>
      <c r="H31" s="52"/>
      <c r="I31" s="170">
        <f>I29</f>
        <v>16806719</v>
      </c>
      <c r="J31" s="171">
        <f>J29</f>
        <v>16806719</v>
      </c>
      <c r="K31" s="171">
        <f>K29</f>
        <v>0</v>
      </c>
      <c r="L31" s="172">
        <v>0</v>
      </c>
      <c r="M31" s="170">
        <f>M29</f>
        <v>0</v>
      </c>
      <c r="N31" s="171">
        <v>0</v>
      </c>
      <c r="O31" s="171">
        <v>0</v>
      </c>
      <c r="P31" s="172">
        <f>P30</f>
        <v>16806719</v>
      </c>
      <c r="Q31" s="85"/>
      <c r="R31" s="53"/>
      <c r="S31" s="51"/>
      <c r="T31" s="53"/>
      <c r="U31" s="51"/>
    </row>
    <row r="32" spans="1:22" ht="12" thickBot="1" x14ac:dyDescent="0.25">
      <c r="A32" s="51"/>
      <c r="B32" s="51"/>
      <c r="C32" s="51"/>
      <c r="D32" s="51"/>
      <c r="E32" s="109"/>
      <c r="F32" s="109"/>
      <c r="G32" s="109"/>
      <c r="H32" s="52"/>
      <c r="I32" s="103">
        <f>I29</f>
        <v>16806719</v>
      </c>
      <c r="J32" s="104">
        <f>J29</f>
        <v>16806719</v>
      </c>
      <c r="K32" s="104">
        <f>K29</f>
        <v>0</v>
      </c>
      <c r="L32" s="96">
        <v>0</v>
      </c>
      <c r="M32" s="103">
        <f>M29</f>
        <v>0</v>
      </c>
      <c r="N32" s="104">
        <v>0</v>
      </c>
      <c r="O32" s="104">
        <v>0</v>
      </c>
      <c r="P32" s="96">
        <f>P30</f>
        <v>16806719</v>
      </c>
      <c r="Q32" s="84"/>
      <c r="R32" s="53"/>
      <c r="S32" s="51"/>
      <c r="T32" s="53"/>
      <c r="U32" s="51"/>
    </row>
    <row r="33" spans="1:21" x14ac:dyDescent="0.2">
      <c r="A33" s="51"/>
      <c r="B33" s="51"/>
      <c r="C33" s="51"/>
      <c r="D33" s="51"/>
      <c r="E33" s="109"/>
      <c r="F33" s="109"/>
      <c r="G33" s="109"/>
      <c r="H33" s="52"/>
      <c r="I33" s="108"/>
      <c r="J33" s="108"/>
      <c r="K33" s="108"/>
      <c r="L33" s="108"/>
      <c r="M33" s="108"/>
      <c r="N33" s="108"/>
      <c r="O33" s="108"/>
      <c r="P33" s="108"/>
      <c r="Q33" s="84"/>
      <c r="R33" s="53"/>
      <c r="S33" s="51"/>
      <c r="T33" s="53"/>
      <c r="U33" s="51"/>
    </row>
    <row r="34" spans="1:21" x14ac:dyDescent="0.2">
      <c r="A34" s="51"/>
      <c r="B34" s="51"/>
      <c r="C34" s="51"/>
      <c r="D34" s="51"/>
      <c r="E34" s="109"/>
      <c r="F34" s="109"/>
      <c r="G34" s="109"/>
      <c r="H34" s="52"/>
      <c r="I34" s="108"/>
      <c r="J34" s="108"/>
      <c r="K34" s="108"/>
      <c r="L34" s="108"/>
      <c r="M34" s="108"/>
      <c r="N34" s="108"/>
      <c r="O34" s="108"/>
      <c r="P34" s="108"/>
      <c r="Q34" s="84"/>
      <c r="R34" s="53"/>
      <c r="S34" s="51"/>
      <c r="T34" s="53"/>
      <c r="U34" s="51"/>
    </row>
    <row r="35" spans="1:21" x14ac:dyDescent="0.2">
      <c r="E35" s="97"/>
      <c r="F35" s="98"/>
      <c r="G35" s="99"/>
      <c r="J35" s="55"/>
      <c r="R35" s="2"/>
    </row>
    <row r="36" spans="1:21" ht="12" x14ac:dyDescent="0.2">
      <c r="A36" s="240" t="s">
        <v>52</v>
      </c>
      <c r="B36" s="240"/>
      <c r="C36" s="240"/>
      <c r="D36" s="56"/>
      <c r="E36" s="97"/>
      <c r="F36" s="98"/>
      <c r="G36" s="99"/>
      <c r="H36" s="56"/>
      <c r="I36" s="57"/>
      <c r="J36" s="57"/>
      <c r="K36" s="240" t="s">
        <v>53</v>
      </c>
      <c r="L36" s="240"/>
      <c r="M36" s="240"/>
      <c r="N36" s="240"/>
      <c r="O36" s="240"/>
      <c r="P36" s="241" t="s">
        <v>86</v>
      </c>
      <c r="Q36" s="241"/>
      <c r="R36" s="241"/>
      <c r="S36" s="241"/>
      <c r="T36" s="241"/>
      <c r="U36" s="241"/>
    </row>
    <row r="37" spans="1:21" ht="15" customHeight="1" x14ac:dyDescent="0.2">
      <c r="A37" s="230" t="s">
        <v>44</v>
      </c>
      <c r="B37" s="230"/>
      <c r="C37" s="230"/>
      <c r="E37" s="97"/>
      <c r="F37" s="98"/>
      <c r="G37" s="99"/>
      <c r="I37" s="15"/>
      <c r="K37" s="231" t="s">
        <v>38</v>
      </c>
      <c r="L37" s="232"/>
      <c r="M37" s="232"/>
      <c r="N37" s="232"/>
      <c r="O37" s="232"/>
      <c r="Q37" s="248" t="s">
        <v>70</v>
      </c>
      <c r="R37" s="248"/>
      <c r="S37" s="248"/>
      <c r="T37" s="248"/>
      <c r="U37" s="58"/>
    </row>
  </sheetData>
  <mergeCells count="20">
    <mergeCell ref="A1:B1"/>
    <mergeCell ref="E2:T2"/>
    <mergeCell ref="E3:T3"/>
    <mergeCell ref="E4:T4"/>
    <mergeCell ref="T9:U9"/>
    <mergeCell ref="Q11:R11"/>
    <mergeCell ref="B12:C12"/>
    <mergeCell ref="I12:L12"/>
    <mergeCell ref="A37:C37"/>
    <mergeCell ref="K37:O37"/>
    <mergeCell ref="M12:P12"/>
    <mergeCell ref="Q12:R12"/>
    <mergeCell ref="Q13:R13"/>
    <mergeCell ref="A36:C36"/>
    <mergeCell ref="K36:O36"/>
    <mergeCell ref="P36:U36"/>
    <mergeCell ref="A11:A13"/>
    <mergeCell ref="G11:G13"/>
    <mergeCell ref="F11:F13"/>
    <mergeCell ref="Q37:T37"/>
  </mergeCells>
  <printOptions horizontalCentered="1"/>
  <pageMargins left="0.23622047244094491" right="0.23622047244094491" top="0.47244094488188981" bottom="0.47244094488188981" header="0.31496062992125984" footer="0.31496062992125984"/>
  <pageSetup paperSize="5" scale="55" orientation="landscape" copies="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1:A38"/>
  <sheetViews>
    <sheetView zoomScaleNormal="100" workbookViewId="0"/>
  </sheetViews>
  <sheetFormatPr baseColWidth="10" defaultRowHeight="11.25" x14ac:dyDescent="0.2"/>
  <cols>
    <col min="1" max="1" width="11.42578125" style="148"/>
    <col min="2" max="16384" width="11.42578125" style="1"/>
  </cols>
  <sheetData>
    <row r="11" spans="1:1" ht="15" customHeight="1" x14ac:dyDescent="0.2"/>
    <row r="12" spans="1:1" ht="15" customHeight="1" x14ac:dyDescent="0.2"/>
    <row r="13" spans="1:1" s="44" customFormat="1" x14ac:dyDescent="0.25">
      <c r="A13" s="149"/>
    </row>
    <row r="14" spans="1:1" s="44" customFormat="1" x14ac:dyDescent="0.25">
      <c r="A14" s="149"/>
    </row>
    <row r="15" spans="1:1" s="44" customFormat="1" ht="30.75" customHeight="1" x14ac:dyDescent="0.25">
      <c r="A15" s="149"/>
    </row>
    <row r="16" spans="1:1" ht="35.25" customHeight="1" x14ac:dyDescent="0.2"/>
    <row r="17" ht="39" customHeight="1" x14ac:dyDescent="0.2"/>
    <row r="18" ht="48.75" customHeight="1" x14ac:dyDescent="0.2"/>
    <row r="19" ht="37.5" customHeight="1" x14ac:dyDescent="0.2"/>
    <row r="20" ht="34.5" customHeight="1" x14ac:dyDescent="0.2"/>
    <row r="21" ht="33.75" customHeight="1" x14ac:dyDescent="0.2"/>
    <row r="22" ht="69.75" customHeight="1" x14ac:dyDescent="0.2"/>
    <row r="23" ht="42" customHeight="1" x14ac:dyDescent="0.2"/>
    <row r="24" ht="44.25" customHeight="1" x14ac:dyDescent="0.2"/>
    <row r="25" ht="41.25" customHeight="1" x14ac:dyDescent="0.2"/>
    <row r="26" ht="35.25" customHeight="1" x14ac:dyDescent="0.2"/>
    <row r="38" ht="15" customHeight="1" x14ac:dyDescent="0.2"/>
  </sheetData>
  <pageMargins left="0.23622047244094491" right="0.23622047244094491" top="0.74803149606299213" bottom="0.74803149606299213" header="0.31496062992125984" footer="0.31496062992125984"/>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1:B38"/>
  <sheetViews>
    <sheetView zoomScaleNormal="100" workbookViewId="0"/>
  </sheetViews>
  <sheetFormatPr baseColWidth="10" defaultRowHeight="11.25" x14ac:dyDescent="0.2"/>
  <cols>
    <col min="1" max="1" width="14.7109375" style="144" customWidth="1"/>
    <col min="2" max="2" width="11.42578125" style="148"/>
    <col min="3" max="16384" width="11.42578125" style="1"/>
  </cols>
  <sheetData>
    <row r="11" spans="1:2" ht="15" customHeight="1" x14ac:dyDescent="0.2"/>
    <row r="12" spans="1:2" ht="15" customHeight="1" x14ac:dyDescent="0.2"/>
    <row r="13" spans="1:2" s="44" customFormat="1" x14ac:dyDescent="0.25">
      <c r="A13" s="145"/>
      <c r="B13" s="149"/>
    </row>
    <row r="14" spans="1:2" s="44" customFormat="1" x14ac:dyDescent="0.25">
      <c r="A14" s="145"/>
      <c r="B14" s="149"/>
    </row>
    <row r="15" spans="1:2" s="44" customFormat="1" ht="30.75" customHeight="1" x14ac:dyDescent="0.25">
      <c r="A15" s="145"/>
      <c r="B15" s="149"/>
    </row>
    <row r="16" spans="1:2" ht="35.25" customHeight="1" x14ac:dyDescent="0.2"/>
    <row r="17" spans="1:1" ht="48.75" customHeight="1" x14ac:dyDescent="0.2"/>
    <row r="18" spans="1:1" ht="37.5" customHeight="1" x14ac:dyDescent="0.2"/>
    <row r="19" spans="1:1" ht="34.5" customHeight="1" x14ac:dyDescent="0.2"/>
    <row r="20" spans="1:1" ht="33.75" customHeight="1" x14ac:dyDescent="0.2"/>
    <row r="21" spans="1:1" ht="69.75" customHeight="1" x14ac:dyDescent="0.2"/>
    <row r="22" spans="1:1" ht="42" customHeight="1" x14ac:dyDescent="0.2"/>
    <row r="23" spans="1:1" ht="44.25" customHeight="1" x14ac:dyDescent="0.2"/>
    <row r="24" spans="1:1" ht="35.25" customHeight="1" x14ac:dyDescent="0.2">
      <c r="A24" s="146"/>
    </row>
    <row r="25" spans="1:1" ht="41.25" customHeight="1" x14ac:dyDescent="0.2"/>
    <row r="26" spans="1:1" ht="57.75" customHeight="1" x14ac:dyDescent="0.2">
      <c r="A26" s="146"/>
    </row>
    <row r="38" ht="15" customHeight="1" x14ac:dyDescent="0.2"/>
  </sheetData>
  <pageMargins left="0.23622047244094491" right="0.23622047244094491" top="0.74803149606299213" bottom="0.74803149606299213" header="0.31496062992125984" footer="0.31496062992125984"/>
  <pageSetup paperSize="5"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1:A38"/>
  <sheetViews>
    <sheetView workbookViewId="0">
      <selection activeCell="D12" sqref="D12"/>
    </sheetView>
  </sheetViews>
  <sheetFormatPr baseColWidth="10" defaultRowHeight="11.25" x14ac:dyDescent="0.2"/>
  <cols>
    <col min="1" max="16384" width="11.42578125" style="1"/>
  </cols>
  <sheetData>
    <row r="11" ht="15" customHeight="1" x14ac:dyDescent="0.2"/>
    <row r="12" ht="15" customHeight="1" x14ac:dyDescent="0.2"/>
    <row r="13" s="44" customFormat="1" x14ac:dyDescent="0.25"/>
    <row r="14" s="44" customFormat="1" x14ac:dyDescent="0.25"/>
    <row r="15" s="44" customFormat="1" ht="30.75" customHeight="1" x14ac:dyDescent="0.25"/>
    <row r="16" ht="35.25" customHeight="1" x14ac:dyDescent="0.2"/>
    <row r="17" ht="48.75" customHeight="1" x14ac:dyDescent="0.2"/>
    <row r="18" ht="37.5" customHeight="1" x14ac:dyDescent="0.2"/>
    <row r="19" ht="34.5" customHeight="1" x14ac:dyDescent="0.2"/>
    <row r="20" ht="33.75" customHeight="1" x14ac:dyDescent="0.2"/>
    <row r="21" ht="69.75" customHeight="1" x14ac:dyDescent="0.2"/>
    <row r="22" ht="42" customHeight="1" x14ac:dyDescent="0.2"/>
    <row r="23" ht="44.25" customHeight="1" x14ac:dyDescent="0.2"/>
    <row r="24" ht="35.25" customHeight="1" x14ac:dyDescent="0.2"/>
    <row r="25" ht="41.25" customHeight="1" x14ac:dyDescent="0.2"/>
    <row r="26" ht="57.75" customHeight="1" x14ac:dyDescent="0.2"/>
    <row r="38" ht="15" customHeight="1" x14ac:dyDescent="0.2"/>
  </sheetData>
  <pageMargins left="0.25" right="0.25" top="0.75" bottom="0.75" header="0.3" footer="0.3"/>
  <pageSetup paperSize="5"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baseColWidth="10" defaultRowHeight="11.25" x14ac:dyDescent="0.2"/>
  <cols>
    <col min="1" max="16384" width="11.42578125" style="159"/>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C38"/>
  <sheetViews>
    <sheetView workbookViewId="0">
      <selection activeCell="F13" sqref="F13"/>
    </sheetView>
  </sheetViews>
  <sheetFormatPr baseColWidth="10" defaultRowHeight="11.25" x14ac:dyDescent="0.2"/>
  <cols>
    <col min="1" max="1" width="11.42578125" style="1"/>
    <col min="2" max="2" width="14.7109375" style="144" customWidth="1"/>
    <col min="3" max="3" width="11.42578125" style="148"/>
    <col min="4" max="16384" width="11.42578125" style="1"/>
  </cols>
  <sheetData>
    <row r="11" spans="2:3" ht="15" customHeight="1" x14ac:dyDescent="0.2"/>
    <row r="12" spans="2:3" ht="15" customHeight="1" x14ac:dyDescent="0.2"/>
    <row r="13" spans="2:3" s="44" customFormat="1" x14ac:dyDescent="0.25">
      <c r="B13" s="145"/>
      <c r="C13" s="149"/>
    </row>
    <row r="14" spans="2:3" s="44" customFormat="1" ht="15" customHeight="1" x14ac:dyDescent="0.25">
      <c r="B14" s="145"/>
      <c r="C14" s="149"/>
    </row>
    <row r="15" spans="2:3" s="44" customFormat="1" ht="30.75" customHeight="1" x14ac:dyDescent="0.25">
      <c r="B15" s="145"/>
      <c r="C15" s="149"/>
    </row>
    <row r="16" spans="2:3" ht="35.25" customHeight="1" x14ac:dyDescent="0.2"/>
    <row r="17" spans="2:2" ht="48.75" customHeight="1" x14ac:dyDescent="0.2"/>
    <row r="18" spans="2:2" ht="37.5" customHeight="1" x14ac:dyDescent="0.2"/>
    <row r="19" spans="2:2" ht="34.5" customHeight="1" x14ac:dyDescent="0.2"/>
    <row r="20" spans="2:2" ht="33.75" customHeight="1" x14ac:dyDescent="0.2"/>
    <row r="21" spans="2:2" ht="69.75" customHeight="1" x14ac:dyDescent="0.2"/>
    <row r="22" spans="2:2" ht="42" customHeight="1" x14ac:dyDescent="0.2"/>
    <row r="23" spans="2:2" ht="44.25" customHeight="1" x14ac:dyDescent="0.2"/>
    <row r="24" spans="2:2" ht="35.25" customHeight="1" x14ac:dyDescent="0.2">
      <c r="B24" s="146"/>
    </row>
    <row r="25" spans="2:2" ht="41.25" customHeight="1" x14ac:dyDescent="0.2"/>
    <row r="26" spans="2:2" ht="57.75" customHeight="1" x14ac:dyDescent="0.2">
      <c r="B26" s="146"/>
    </row>
    <row r="27" spans="2:2" ht="15.75" customHeight="1" x14ac:dyDescent="0.2"/>
    <row r="38" ht="15" customHeight="1" x14ac:dyDescent="0.2"/>
  </sheetData>
  <pageMargins left="0.25" right="0.25" top="0.75" bottom="0.75" header="0.3" footer="0.3"/>
  <pageSetup paperSize="5"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1:A26"/>
  <sheetViews>
    <sheetView workbookViewId="0"/>
  </sheetViews>
  <sheetFormatPr baseColWidth="10" defaultRowHeight="11.25" x14ac:dyDescent="0.2"/>
  <cols>
    <col min="1" max="16384" width="11.42578125" style="1"/>
  </cols>
  <sheetData>
    <row r="11" ht="15" customHeight="1" x14ac:dyDescent="0.2"/>
    <row r="12" ht="15" customHeight="1" x14ac:dyDescent="0.2"/>
    <row r="13" s="44" customFormat="1" x14ac:dyDescent="0.25"/>
    <row r="14" s="44" customFormat="1" x14ac:dyDescent="0.25"/>
    <row r="15" s="44" customFormat="1" ht="45" customHeight="1" x14ac:dyDescent="0.25"/>
    <row r="16" ht="43.5" customHeight="1" x14ac:dyDescent="0.2"/>
    <row r="17" ht="60.75" customHeight="1" x14ac:dyDescent="0.2"/>
    <row r="18" ht="60.75" customHeight="1" x14ac:dyDescent="0.2"/>
    <row r="19" ht="44.25" customHeight="1" x14ac:dyDescent="0.2"/>
    <row r="20" ht="44.25" customHeight="1" x14ac:dyDescent="0.2"/>
    <row r="21" ht="45.75" customHeight="1" x14ac:dyDescent="0.2"/>
    <row r="22" ht="81" customHeight="1" x14ac:dyDescent="0.2"/>
    <row r="23" ht="53.25" customHeight="1" x14ac:dyDescent="0.2"/>
    <row r="24" ht="51.75" customHeight="1" x14ac:dyDescent="0.2"/>
    <row r="25" ht="42" customHeight="1" x14ac:dyDescent="0.2"/>
    <row r="26" ht="43.5" customHeight="1" x14ac:dyDescent="0.2"/>
  </sheetData>
  <pageMargins left="0.25" right="0.25"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1er. Trimestre</vt:lpstr>
      <vt:lpstr>2do. Trimestre</vt:lpstr>
      <vt:lpstr>3er. Trimestre</vt:lpstr>
      <vt:lpstr>4to. Trimestre</vt:lpstr>
      <vt:lpstr>Cierre 2022</vt:lpstr>
      <vt:lpstr>Reintegro 2 y 5 al Millar 202</vt:lpstr>
      <vt:lpstr>Informe Regidor</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Moises Guitierrez Lascano</cp:lastModifiedBy>
  <cp:lastPrinted>2023-03-05T18:53:19Z</cp:lastPrinted>
  <dcterms:created xsi:type="dcterms:W3CDTF">2013-03-25T18:11:59Z</dcterms:created>
  <dcterms:modified xsi:type="dcterms:W3CDTF">2023-05-23T21:01:48Z</dcterms:modified>
</cp:coreProperties>
</file>