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COPLADEMUN\Financiero 2021_2022\Financiero 2021\"/>
    </mc:Choice>
  </mc:AlternateContent>
  <bookViews>
    <workbookView xWindow="0" yWindow="0" windowWidth="24000" windowHeight="9630"/>
  </bookViews>
  <sheets>
    <sheet name="Hoja1" sheetId="2" r:id="rId1"/>
    <sheet name="Hoja2" sheetId="3" r:id="rId2"/>
  </sheets>
  <calcPr calcId="162913"/>
</workbook>
</file>

<file path=xl/calcChain.xml><?xml version="1.0" encoding="utf-8"?>
<calcChain xmlns="http://schemas.openxmlformats.org/spreadsheetml/2006/main">
  <c r="N19" i="3" l="1"/>
  <c r="L19" i="3"/>
  <c r="K19" i="3"/>
  <c r="L18" i="3"/>
  <c r="M18" i="3"/>
  <c r="O18" i="3"/>
  <c r="M17" i="3"/>
  <c r="O17" i="3"/>
  <c r="M16" i="3"/>
  <c r="O16" i="3"/>
  <c r="M15" i="3"/>
  <c r="O15" i="3"/>
  <c r="M14" i="3"/>
  <c r="O14" i="3"/>
  <c r="M13" i="3"/>
  <c r="O13" i="3"/>
  <c r="L12" i="3"/>
  <c r="M12" i="3"/>
  <c r="M19" i="3"/>
  <c r="K29" i="2"/>
  <c r="O23" i="2"/>
  <c r="O27" i="2"/>
  <c r="O21" i="2"/>
  <c r="N28" i="2"/>
  <c r="O28" i="2"/>
  <c r="N27" i="2"/>
  <c r="N26" i="2"/>
  <c r="O26" i="2"/>
  <c r="N25" i="2"/>
  <c r="O25" i="2"/>
  <c r="N24" i="2"/>
  <c r="N29" i="2"/>
  <c r="N23" i="2"/>
  <c r="N22" i="2"/>
  <c r="O22" i="2"/>
  <c r="N19" i="2"/>
  <c r="K19" i="2"/>
  <c r="M19" i="2"/>
  <c r="O19" i="2"/>
  <c r="M18" i="2"/>
  <c r="O18" i="2"/>
  <c r="L18" i="2"/>
  <c r="L17" i="2"/>
  <c r="M17" i="2"/>
  <c r="O17" i="2"/>
  <c r="L16" i="2"/>
  <c r="M16" i="2"/>
  <c r="O16" i="2"/>
  <c r="L15" i="2"/>
  <c r="M15" i="2"/>
  <c r="O15" i="2"/>
  <c r="M14" i="2"/>
  <c r="O14" i="2"/>
  <c r="L14" i="2"/>
  <c r="M13" i="2"/>
  <c r="O13" i="2"/>
  <c r="L12" i="2"/>
  <c r="M12" i="2"/>
  <c r="O12" i="2"/>
  <c r="O12" i="3"/>
  <c r="O19" i="3"/>
  <c r="O24" i="2"/>
  <c r="O30" i="2"/>
</calcChain>
</file>

<file path=xl/sharedStrings.xml><?xml version="1.0" encoding="utf-8"?>
<sst xmlns="http://schemas.openxmlformats.org/spreadsheetml/2006/main" count="80" uniqueCount="37">
  <si>
    <t>No.</t>
  </si>
  <si>
    <t>Región</t>
  </si>
  <si>
    <t>Municipio</t>
  </si>
  <si>
    <t>Localidad</t>
  </si>
  <si>
    <t>Descripción de la Obra</t>
  </si>
  <si>
    <t>Total</t>
  </si>
  <si>
    <t>Sur</t>
  </si>
  <si>
    <t>Zapotlán el Grande</t>
  </si>
  <si>
    <t>01</t>
  </si>
  <si>
    <t>Ciudad Guzmán</t>
  </si>
  <si>
    <t>U de Medida</t>
  </si>
  <si>
    <t>Volumen</t>
  </si>
  <si>
    <t>Beneficiados Directos</t>
  </si>
  <si>
    <t>Beneficiados Indirectos</t>
  </si>
  <si>
    <t>Programa: F  O  C  O  C  I</t>
  </si>
  <si>
    <t>02</t>
  </si>
  <si>
    <t>03</t>
  </si>
  <si>
    <t>04</t>
  </si>
  <si>
    <t>05</t>
  </si>
  <si>
    <t>06</t>
  </si>
  <si>
    <t>07</t>
  </si>
  <si>
    <r>
      <t xml:space="preserve">Estatal </t>
    </r>
    <r>
      <rPr>
        <b/>
        <u/>
        <sz val="8"/>
        <color indexed="10"/>
        <rFont val="Arial"/>
        <family val="2"/>
      </rPr>
      <t>100%</t>
    </r>
  </si>
  <si>
    <r>
      <t xml:space="preserve">Retención </t>
    </r>
    <r>
      <rPr>
        <b/>
        <u/>
        <sz val="8"/>
        <color indexed="10"/>
        <rFont val="Arial"/>
        <family val="2"/>
      </rPr>
      <t xml:space="preserve">2% </t>
    </r>
    <r>
      <rPr>
        <b/>
        <sz val="8"/>
        <color indexed="10"/>
        <rFont val="Arial"/>
        <family val="2"/>
      </rPr>
      <t>Supervisión</t>
    </r>
  </si>
  <si>
    <t>Ejercido</t>
  </si>
  <si>
    <t>Reintegero</t>
  </si>
  <si>
    <t>Ejercicio Fiscal 2018.</t>
  </si>
  <si>
    <t>Construcción de Cancha de Usos Múltiples en Escuela de la Colonias La Primavera</t>
  </si>
  <si>
    <t>Construción de Domo en Tianguis La Pulga Segunda Etapa</t>
  </si>
  <si>
    <t>Construcción de Parque en Colonia Los Encinos</t>
  </si>
  <si>
    <t>Rehabilitación de Andador Peatonal en Cerrada González Ortega</t>
  </si>
  <si>
    <t>Rehabilitación de Parque en Colonia Constituyentes Sección No. 3</t>
  </si>
  <si>
    <t>Construcción de Cancha de Fut Bol Soccer en Colonia Solidaridad</t>
  </si>
  <si>
    <t>Rehabilitación de Banquetas y Mobiliario Urbano en el Centro Histórico de Cuidad Guzmán, Jalisco.</t>
  </si>
  <si>
    <t>X</t>
  </si>
  <si>
    <t>Ejercicio Fiscal 2021.</t>
  </si>
  <si>
    <t>RECONSTRUCCIÓN DE LIBRAMIENTO INTERIOR DE CIUDAD GUZMÁN, EN EL MUNICIPIO DE ZAPOTLÁN EL GRANDE, JALISCO.</t>
  </si>
  <si>
    <t>M2.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</si>
</sst>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"/>
    <numFmt numFmtId="177" formatCode="#,##0.00;[Red]#,##0.00"/>
  </numFmts>
  <fonts count="9" x14ac:knownFonts="1">
    <font>
      <sz val="10"/>
      <name val="Arial"/>
    </font>
    <font>
      <sz val="8"/>
      <name val="Arial"/>
      <family val="2"/>
    </font>
    <font>
      <b/>
      <sz val="8"/>
      <color indexed="9"/>
      <name val="Arial"/>
      <family val="2"/>
    </font>
    <font>
      <sz val="4"/>
      <name val="Arial"/>
      <family val="2"/>
    </font>
    <font>
      <b/>
      <sz val="8"/>
      <name val="Arial"/>
      <family val="2"/>
    </font>
    <font>
      <b/>
      <u/>
      <sz val="8"/>
      <color indexed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10"/>
      <color rgb="FFB81D2C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1" xfId="0" applyNumberFormat="1" applyFont="1" applyBorder="1"/>
    <xf numFmtId="4" fontId="1" fillId="0" borderId="2" xfId="0" applyNumberFormat="1" applyFont="1" applyBorder="1"/>
    <xf numFmtId="4" fontId="1" fillId="0" borderId="0" xfId="0" applyNumberFormat="1" applyFont="1" applyBorder="1"/>
    <xf numFmtId="4" fontId="1" fillId="0" borderId="3" xfId="0" applyNumberFormat="1" applyFont="1" applyBorder="1"/>
    <xf numFmtId="4" fontId="1" fillId="0" borderId="4" xfId="0" applyNumberFormat="1" applyFont="1" applyBorder="1"/>
    <xf numFmtId="4" fontId="1" fillId="0" borderId="5" xfId="0" applyNumberFormat="1" applyFont="1" applyBorder="1"/>
    <xf numFmtId="0" fontId="3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0" fontId="3" fillId="0" borderId="6" xfId="0" applyFont="1" applyBorder="1"/>
    <xf numFmtId="0" fontId="3" fillId="0" borderId="7" xfId="0" applyFont="1" applyBorder="1"/>
    <xf numFmtId="4" fontId="3" fillId="0" borderId="7" xfId="0" applyNumberFormat="1" applyFont="1" applyBorder="1"/>
    <xf numFmtId="4" fontId="3" fillId="0" borderId="6" xfId="0" applyNumberFormat="1" applyFont="1" applyBorder="1"/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justify"/>
    </xf>
    <xf numFmtId="4" fontId="4" fillId="2" borderId="8" xfId="0" applyNumberFormat="1" applyFont="1" applyFill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0" fontId="6" fillId="0" borderId="10" xfId="0" quotePrefix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4" fontId="1" fillId="0" borderId="1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Fill="1"/>
    <xf numFmtId="4" fontId="1" fillId="0" borderId="0" xfId="0" applyNumberFormat="1" applyFont="1" applyFill="1"/>
    <xf numFmtId="4" fontId="6" fillId="0" borderId="10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vertical="center"/>
    </xf>
    <xf numFmtId="4" fontId="4" fillId="2" borderId="8" xfId="0" applyNumberFormat="1" applyFont="1" applyFill="1" applyBorder="1" applyAlignment="1">
      <alignment horizontal="center" wrapText="1"/>
    </xf>
    <xf numFmtId="172" fontId="6" fillId="0" borderId="10" xfId="0" applyNumberFormat="1" applyFont="1" applyBorder="1" applyAlignment="1">
      <alignment horizontal="right" vertical="center"/>
    </xf>
    <xf numFmtId="172" fontId="6" fillId="0" borderId="10" xfId="0" applyNumberFormat="1" applyFont="1" applyBorder="1" applyAlignment="1">
      <alignment vertical="center"/>
    </xf>
    <xf numFmtId="0" fontId="8" fillId="0" borderId="0" xfId="0" applyFont="1"/>
    <xf numFmtId="4" fontId="4" fillId="0" borderId="0" xfId="0" applyNumberFormat="1" applyFont="1" applyFill="1" applyBorder="1"/>
    <xf numFmtId="4" fontId="4" fillId="0" borderId="3" xfId="0" applyNumberFormat="1" applyFont="1" applyFill="1" applyBorder="1"/>
    <xf numFmtId="4" fontId="4" fillId="2" borderId="11" xfId="0" applyNumberFormat="1" applyFont="1" applyFill="1" applyBorder="1"/>
    <xf numFmtId="4" fontId="4" fillId="2" borderId="12" xfId="0" applyNumberFormat="1" applyFont="1" applyFill="1" applyBorder="1"/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vertical="center"/>
    </xf>
    <xf numFmtId="172" fontId="6" fillId="0" borderId="13" xfId="0" applyNumberFormat="1" applyFont="1" applyBorder="1" applyAlignment="1">
      <alignment horizontal="right" vertical="center"/>
    </xf>
    <xf numFmtId="172" fontId="6" fillId="0" borderId="13" xfId="0" applyNumberFormat="1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0" fontId="1" fillId="0" borderId="13" xfId="0" quotePrefix="1" applyFont="1" applyBorder="1" applyAlignment="1">
      <alignment horizontal="center" vertical="center"/>
    </xf>
    <xf numFmtId="4" fontId="1" fillId="0" borderId="13" xfId="0" applyNumberFormat="1" applyFont="1" applyFill="1" applyBorder="1" applyAlignment="1">
      <alignment vertical="center"/>
    </xf>
    <xf numFmtId="4" fontId="4" fillId="4" borderId="14" xfId="0" applyNumberFormat="1" applyFont="1" applyFill="1" applyBorder="1" applyAlignment="1">
      <alignment vertical="center"/>
    </xf>
    <xf numFmtId="4" fontId="4" fillId="4" borderId="13" xfId="0" applyNumberFormat="1" applyFont="1" applyFill="1" applyBorder="1" applyAlignment="1">
      <alignment vertical="center"/>
    </xf>
    <xf numFmtId="177" fontId="1" fillId="0" borderId="0" xfId="0" applyNumberFormat="1" applyFont="1"/>
    <xf numFmtId="177" fontId="3" fillId="0" borderId="0" xfId="0" applyNumberFormat="1" applyFont="1"/>
    <xf numFmtId="177" fontId="4" fillId="5" borderId="15" xfId="0" applyNumberFormat="1" applyFont="1" applyFill="1" applyBorder="1" applyAlignment="1">
      <alignment horizontal="center"/>
    </xf>
    <xf numFmtId="177" fontId="4" fillId="5" borderId="9" xfId="0" applyNumberFormat="1" applyFont="1" applyFill="1" applyBorder="1" applyAlignment="1">
      <alignment horizontal="center"/>
    </xf>
    <xf numFmtId="177" fontId="1" fillId="0" borderId="10" xfId="0" applyNumberFormat="1" applyFont="1" applyBorder="1" applyAlignment="1">
      <alignment vertical="center"/>
    </xf>
    <xf numFmtId="4" fontId="4" fillId="5" borderId="16" xfId="0" applyNumberFormat="1" applyFont="1" applyFill="1" applyBorder="1" applyAlignment="1">
      <alignment vertical="center"/>
    </xf>
    <xf numFmtId="177" fontId="1" fillId="0" borderId="16" xfId="0" applyNumberFormat="1" applyFont="1" applyBorder="1"/>
    <xf numFmtId="177" fontId="1" fillId="0" borderId="17" xfId="0" applyNumberFormat="1" applyFont="1" applyBorder="1" applyAlignment="1">
      <alignment vertical="center"/>
    </xf>
    <xf numFmtId="177" fontId="1" fillId="0" borderId="13" xfId="0" applyNumberFormat="1" applyFont="1" applyBorder="1" applyAlignment="1">
      <alignment vertical="center"/>
    </xf>
    <xf numFmtId="4" fontId="2" fillId="3" borderId="0" xfId="0" applyNumberFormat="1" applyFont="1" applyFill="1" applyBorder="1" applyAlignment="1"/>
    <xf numFmtId="4" fontId="1" fillId="6" borderId="3" xfId="0" applyNumberFormat="1" applyFont="1" applyFill="1" applyBorder="1" applyAlignment="1"/>
    <xf numFmtId="177" fontId="4" fillId="0" borderId="18" xfId="0" applyNumberFormat="1" applyFont="1" applyBorder="1"/>
    <xf numFmtId="4" fontId="4" fillId="0" borderId="0" xfId="0" applyNumberFormat="1" applyFont="1" applyFill="1"/>
    <xf numFmtId="4" fontId="4" fillId="0" borderId="0" xfId="0" applyNumberFormat="1" applyFont="1" applyAlignment="1">
      <alignment horizontal="center"/>
    </xf>
    <xf numFmtId="177" fontId="4" fillId="0" borderId="0" xfId="0" applyNumberFormat="1" applyFont="1"/>
    <xf numFmtId="4" fontId="4" fillId="4" borderId="0" xfId="0" applyNumberFormat="1" applyFont="1" applyFill="1"/>
    <xf numFmtId="177" fontId="4" fillId="4" borderId="0" xfId="0" applyNumberFormat="1" applyFont="1" applyFill="1"/>
    <xf numFmtId="4" fontId="1" fillId="0" borderId="10" xfId="0" applyNumberFormat="1" applyFont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transparencia.info.jalisco.gob.mx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transparencia.info.jalisco.gob.mx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323850</xdr:colOff>
      <xdr:row>0</xdr:row>
      <xdr:rowOff>57150</xdr:rowOff>
    </xdr:from>
    <xdr:to>
      <xdr:col>9</xdr:col>
      <xdr:colOff>704850</xdr:colOff>
      <xdr:row>7</xdr:row>
      <xdr:rowOff>76200</xdr:rowOff>
    </xdr:to>
    <xdr:pic>
      <xdr:nvPicPr>
        <xdr:cNvPr id="2130" name="logo" descr="http://transparencia.info.jalisco.gob.mx/sites/all/themes/mgob/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57150"/>
          <a:ext cx="11334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66675</xdr:rowOff>
    </xdr:from>
    <xdr:to>
      <xdr:col>3</xdr:col>
      <xdr:colOff>371475</xdr:colOff>
      <xdr:row>7</xdr:row>
      <xdr:rowOff>19050</xdr:rowOff>
    </xdr:to>
    <xdr:pic>
      <xdr:nvPicPr>
        <xdr:cNvPr id="2131" name="4 Imagen" descr="LOGO PRESIDENCIA 2015.png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"/>
          <a:ext cx="10477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323850</xdr:colOff>
      <xdr:row>0</xdr:row>
      <xdr:rowOff>57150</xdr:rowOff>
    </xdr:from>
    <xdr:to>
      <xdr:col>9</xdr:col>
      <xdr:colOff>714375</xdr:colOff>
      <xdr:row>7</xdr:row>
      <xdr:rowOff>95250</xdr:rowOff>
    </xdr:to>
    <xdr:pic>
      <xdr:nvPicPr>
        <xdr:cNvPr id="3087" name="logo" descr="http://transparencia.info.jalisco.gob.mx/sites/all/themes/mgob/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57150"/>
          <a:ext cx="11430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66675</xdr:rowOff>
    </xdr:from>
    <xdr:to>
      <xdr:col>3</xdr:col>
      <xdr:colOff>323850</xdr:colOff>
      <xdr:row>7</xdr:row>
      <xdr:rowOff>38100</xdr:rowOff>
    </xdr:to>
    <xdr:pic>
      <xdr:nvPicPr>
        <xdr:cNvPr id="3088" name="4 Imagen" descr="LOGO PRESIDENCIA 2015.png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"/>
          <a:ext cx="10001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tabSelected="1" workbookViewId="0">
      <selection activeCell="G4" sqref="G4"/>
    </sheetView>
  </sheetViews>
  <sheetFormatPr baseColWidth="10" defaultRowHeight="11.25" x14ac:dyDescent="0.2"/>
  <cols>
    <col min="1" max="1" width="2.7109375" style="1" customWidth="1"/>
    <col min="2" max="2" width="3.85546875" style="1" customWidth="1"/>
    <col min="3" max="3" width="6.42578125" style="1" customWidth="1"/>
    <col min="4" max="4" width="9" style="1" customWidth="1"/>
    <col min="5" max="5" width="12.42578125" style="1" customWidth="1"/>
    <col min="6" max="6" width="20.7109375" style="1" customWidth="1"/>
    <col min="7" max="7" width="10.5703125" style="2" customWidth="1"/>
    <col min="8" max="8" width="8.5703125" style="2" customWidth="1"/>
    <col min="9" max="10" width="11.28515625" style="2" customWidth="1"/>
    <col min="11" max="11" width="10.85546875" style="2" customWidth="1"/>
    <col min="12" max="12" width="11.5703125" style="2" customWidth="1"/>
    <col min="13" max="13" width="12.7109375" style="2" customWidth="1"/>
    <col min="14" max="15" width="11.42578125" style="50"/>
    <col min="16" max="16384" width="11.42578125" style="1"/>
  </cols>
  <sheetData>
    <row r="2" spans="2:15" ht="13.5" thickBot="1" x14ac:dyDescent="0.25">
      <c r="I2" s="33"/>
    </row>
    <row r="3" spans="2:15" x14ac:dyDescent="0.2">
      <c r="K3" s="3"/>
      <c r="L3" s="3"/>
      <c r="M3" s="4"/>
    </row>
    <row r="4" spans="2:15" x14ac:dyDescent="0.2">
      <c r="K4" s="68" t="s">
        <v>14</v>
      </c>
      <c r="L4" s="68"/>
      <c r="M4" s="69"/>
    </row>
    <row r="5" spans="2:15" x14ac:dyDescent="0.2">
      <c r="K5" s="5"/>
      <c r="L5" s="5"/>
      <c r="M5" s="6"/>
    </row>
    <row r="6" spans="2:15" x14ac:dyDescent="0.2">
      <c r="K6" s="5"/>
      <c r="L6" s="59" t="s">
        <v>25</v>
      </c>
      <c r="M6" s="60"/>
    </row>
    <row r="7" spans="2:15" x14ac:dyDescent="0.2">
      <c r="K7" s="5"/>
      <c r="L7" s="5"/>
      <c r="M7" s="6"/>
    </row>
    <row r="8" spans="2:15" ht="12" thickBot="1" x14ac:dyDescent="0.25">
      <c r="K8" s="7"/>
      <c r="L8" s="7"/>
      <c r="M8" s="8"/>
    </row>
    <row r="9" spans="2:15" s="9" customFormat="1" ht="6.75" x14ac:dyDescent="0.15">
      <c r="B9" s="10"/>
      <c r="C9" s="10"/>
      <c r="D9" s="10"/>
      <c r="E9" s="10"/>
      <c r="F9" s="10"/>
      <c r="G9" s="11"/>
      <c r="H9" s="11"/>
      <c r="I9" s="11"/>
      <c r="J9" s="11"/>
      <c r="K9" s="11"/>
      <c r="L9" s="11"/>
      <c r="M9" s="11"/>
      <c r="N9" s="51"/>
      <c r="O9" s="51"/>
    </row>
    <row r="10" spans="2:15" s="9" customFormat="1" ht="7.5" thickBot="1" x14ac:dyDescent="0.2">
      <c r="B10" s="12"/>
      <c r="C10" s="13"/>
      <c r="D10" s="13"/>
      <c r="E10" s="13"/>
      <c r="F10" s="13"/>
      <c r="G10" s="14"/>
      <c r="H10" s="14"/>
      <c r="I10" s="14"/>
      <c r="J10" s="14"/>
      <c r="K10" s="14"/>
      <c r="L10" s="14"/>
      <c r="M10" s="15"/>
      <c r="N10" s="51"/>
      <c r="O10" s="51"/>
    </row>
    <row r="11" spans="2:15" ht="23.25" thickBot="1" x14ac:dyDescent="0.25">
      <c r="B11" s="16" t="s">
        <v>0</v>
      </c>
      <c r="C11" s="16" t="s">
        <v>1</v>
      </c>
      <c r="D11" s="16" t="s">
        <v>2</v>
      </c>
      <c r="E11" s="16" t="s">
        <v>3</v>
      </c>
      <c r="F11" s="17" t="s">
        <v>4</v>
      </c>
      <c r="G11" s="18" t="s">
        <v>10</v>
      </c>
      <c r="H11" s="18" t="s">
        <v>11</v>
      </c>
      <c r="I11" s="30" t="s">
        <v>12</v>
      </c>
      <c r="J11" s="30" t="s">
        <v>13</v>
      </c>
      <c r="K11" s="18" t="s">
        <v>21</v>
      </c>
      <c r="L11" s="30" t="s">
        <v>22</v>
      </c>
      <c r="M11" s="19" t="s">
        <v>5</v>
      </c>
      <c r="N11" s="52" t="s">
        <v>23</v>
      </c>
      <c r="O11" s="53" t="s">
        <v>24</v>
      </c>
    </row>
    <row r="12" spans="2:15" s="24" customFormat="1" ht="78" customHeight="1" x14ac:dyDescent="0.2">
      <c r="B12" s="20" t="s">
        <v>8</v>
      </c>
      <c r="C12" s="21" t="s">
        <v>6</v>
      </c>
      <c r="D12" s="25" t="s">
        <v>7</v>
      </c>
      <c r="E12" s="21" t="s">
        <v>9</v>
      </c>
      <c r="F12" s="22" t="s">
        <v>26</v>
      </c>
      <c r="G12" s="28"/>
      <c r="H12" s="29"/>
      <c r="I12" s="31"/>
      <c r="J12" s="32"/>
      <c r="K12" s="23">
        <v>867346.94</v>
      </c>
      <c r="L12" s="23">
        <f t="shared" ref="L12:L18" si="0">K12*0.02</f>
        <v>17346.9388</v>
      </c>
      <c r="M12" s="48">
        <f t="shared" ref="M12:M18" si="1">K12-L12</f>
        <v>850000.00119999994</v>
      </c>
      <c r="N12" s="57">
        <v>0</v>
      </c>
      <c r="O12" s="57">
        <f t="shared" ref="O12:O19" si="2">M12-N12</f>
        <v>850000.00119999994</v>
      </c>
    </row>
    <row r="13" spans="2:15" s="24" customFormat="1" ht="56.25" customHeight="1" x14ac:dyDescent="0.2">
      <c r="B13" s="46" t="s">
        <v>15</v>
      </c>
      <c r="C13" s="38" t="s">
        <v>6</v>
      </c>
      <c r="D13" s="39" t="s">
        <v>7</v>
      </c>
      <c r="E13" s="38" t="s">
        <v>9</v>
      </c>
      <c r="F13" s="40" t="s">
        <v>27</v>
      </c>
      <c r="G13" s="41"/>
      <c r="H13" s="42"/>
      <c r="I13" s="43"/>
      <c r="J13" s="44"/>
      <c r="K13" s="47">
        <v>1836734.69</v>
      </c>
      <c r="L13" s="47">
        <v>36734.69</v>
      </c>
      <c r="M13" s="49">
        <f t="shared" si="1"/>
        <v>1800000</v>
      </c>
      <c r="N13" s="58">
        <v>0</v>
      </c>
      <c r="O13" s="58">
        <f t="shared" si="2"/>
        <v>1800000</v>
      </c>
    </row>
    <row r="14" spans="2:15" s="24" customFormat="1" ht="47.25" customHeight="1" x14ac:dyDescent="0.2">
      <c r="B14" s="46" t="s">
        <v>16</v>
      </c>
      <c r="C14" s="38" t="s">
        <v>6</v>
      </c>
      <c r="D14" s="39" t="s">
        <v>7</v>
      </c>
      <c r="E14" s="38" t="s">
        <v>9</v>
      </c>
      <c r="F14" s="40" t="s">
        <v>28</v>
      </c>
      <c r="G14" s="41"/>
      <c r="H14" s="42"/>
      <c r="I14" s="43"/>
      <c r="J14" s="44"/>
      <c r="K14" s="45">
        <v>1377551.02</v>
      </c>
      <c r="L14" s="45">
        <f t="shared" si="0"/>
        <v>27551.020400000001</v>
      </c>
      <c r="M14" s="49">
        <f t="shared" si="1"/>
        <v>1349999.9996</v>
      </c>
      <c r="N14" s="58">
        <v>0</v>
      </c>
      <c r="O14" s="58">
        <f t="shared" si="2"/>
        <v>1349999.9996</v>
      </c>
    </row>
    <row r="15" spans="2:15" s="24" customFormat="1" ht="42" customHeight="1" x14ac:dyDescent="0.2">
      <c r="B15" s="46" t="s">
        <v>17</v>
      </c>
      <c r="C15" s="38" t="s">
        <v>6</v>
      </c>
      <c r="D15" s="39" t="s">
        <v>7</v>
      </c>
      <c r="E15" s="38" t="s">
        <v>9</v>
      </c>
      <c r="F15" s="40" t="s">
        <v>29</v>
      </c>
      <c r="G15" s="41"/>
      <c r="H15" s="42"/>
      <c r="I15" s="43"/>
      <c r="J15" s="44"/>
      <c r="K15" s="47">
        <v>1632653.06</v>
      </c>
      <c r="L15" s="47">
        <f t="shared" si="0"/>
        <v>32653.0612</v>
      </c>
      <c r="M15" s="49">
        <f t="shared" si="1"/>
        <v>1599999.9987999999</v>
      </c>
      <c r="N15" s="58">
        <v>0</v>
      </c>
      <c r="O15" s="58">
        <f t="shared" si="2"/>
        <v>1599999.9987999999</v>
      </c>
    </row>
    <row r="16" spans="2:15" s="24" customFormat="1" ht="34.5" customHeight="1" x14ac:dyDescent="0.2">
      <c r="B16" s="46" t="s">
        <v>18</v>
      </c>
      <c r="C16" s="38" t="s">
        <v>6</v>
      </c>
      <c r="D16" s="39" t="s">
        <v>7</v>
      </c>
      <c r="E16" s="38" t="s">
        <v>9</v>
      </c>
      <c r="F16" s="40" t="s">
        <v>30</v>
      </c>
      <c r="G16" s="41"/>
      <c r="H16" s="42"/>
      <c r="I16" s="43"/>
      <c r="J16" s="44"/>
      <c r="K16" s="45">
        <v>1122448.98</v>
      </c>
      <c r="L16" s="45">
        <f t="shared" si="0"/>
        <v>22448.979599999999</v>
      </c>
      <c r="M16" s="49">
        <f t="shared" si="1"/>
        <v>1100000.0004</v>
      </c>
      <c r="N16" s="58">
        <v>0</v>
      </c>
      <c r="O16" s="58">
        <f t="shared" si="2"/>
        <v>1100000.0004</v>
      </c>
    </row>
    <row r="17" spans="2:15" s="24" customFormat="1" ht="33.75" customHeight="1" x14ac:dyDescent="0.2">
      <c r="B17" s="46" t="s">
        <v>19</v>
      </c>
      <c r="C17" s="38" t="s">
        <v>6</v>
      </c>
      <c r="D17" s="39" t="s">
        <v>7</v>
      </c>
      <c r="E17" s="38" t="s">
        <v>9</v>
      </c>
      <c r="F17" s="40" t="s">
        <v>31</v>
      </c>
      <c r="G17" s="41"/>
      <c r="H17" s="42"/>
      <c r="I17" s="43"/>
      <c r="J17" s="44"/>
      <c r="K17" s="45">
        <v>510204.08</v>
      </c>
      <c r="L17" s="45">
        <f t="shared" si="0"/>
        <v>10204.081600000001</v>
      </c>
      <c r="M17" s="49">
        <f t="shared" si="1"/>
        <v>499999.99840000004</v>
      </c>
      <c r="N17" s="58">
        <v>0</v>
      </c>
      <c r="O17" s="58">
        <f t="shared" si="2"/>
        <v>499999.99840000004</v>
      </c>
    </row>
    <row r="18" spans="2:15" s="24" customFormat="1" ht="47.25" customHeight="1" x14ac:dyDescent="0.2">
      <c r="B18" s="46" t="s">
        <v>20</v>
      </c>
      <c r="C18" s="38" t="s">
        <v>6</v>
      </c>
      <c r="D18" s="39" t="s">
        <v>7</v>
      </c>
      <c r="E18" s="38" t="s">
        <v>9</v>
      </c>
      <c r="F18" s="40" t="s">
        <v>32</v>
      </c>
      <c r="G18" s="41"/>
      <c r="H18" s="42"/>
      <c r="I18" s="43"/>
      <c r="J18" s="44"/>
      <c r="K18" s="45">
        <v>653061.22</v>
      </c>
      <c r="L18" s="45">
        <f t="shared" si="0"/>
        <v>13061.224399999999</v>
      </c>
      <c r="M18" s="49">
        <f t="shared" si="1"/>
        <v>639999.99560000002</v>
      </c>
      <c r="N18" s="54">
        <v>0</v>
      </c>
      <c r="O18" s="54">
        <f t="shared" si="2"/>
        <v>639999.99560000002</v>
      </c>
    </row>
    <row r="19" spans="2:15" ht="12" thickBot="1" x14ac:dyDescent="0.25">
      <c r="G19" s="34"/>
      <c r="H19" s="34"/>
      <c r="I19" s="34"/>
      <c r="J19" s="35"/>
      <c r="K19" s="36">
        <f>K12+K13+K14+K15+K16+K17+K18</f>
        <v>7999999.9899999993</v>
      </c>
      <c r="L19" s="37">
        <v>160000</v>
      </c>
      <c r="M19" s="55">
        <f>K19-L19</f>
        <v>7839999.9899999993</v>
      </c>
      <c r="N19" s="56">
        <f>SUM(N12:N18)</f>
        <v>0</v>
      </c>
      <c r="O19" s="61">
        <f t="shared" si="2"/>
        <v>7839999.9899999993</v>
      </c>
    </row>
    <row r="20" spans="2:15" ht="12" thickTop="1" x14ac:dyDescent="0.2"/>
    <row r="21" spans="2:15" x14ac:dyDescent="0.2">
      <c r="B21" s="26"/>
      <c r="C21" s="26"/>
      <c r="D21" s="26"/>
      <c r="E21" s="26"/>
      <c r="F21" s="26"/>
      <c r="G21" s="27"/>
      <c r="H21" s="27"/>
      <c r="I21" s="27"/>
      <c r="J21" s="27"/>
      <c r="K21" s="62">
        <v>7840000</v>
      </c>
      <c r="L21" s="27"/>
      <c r="M21" s="62">
        <v>160000</v>
      </c>
      <c r="O21" s="64">
        <f>K21+M21</f>
        <v>8000000</v>
      </c>
    </row>
    <row r="22" spans="2:15" x14ac:dyDescent="0.2">
      <c r="K22" s="2">
        <v>640000</v>
      </c>
      <c r="M22" s="63" t="s">
        <v>33</v>
      </c>
      <c r="N22" s="50">
        <f>K22*M21/K21</f>
        <v>13061.224489795919</v>
      </c>
      <c r="O22" s="50">
        <f>K22+N22</f>
        <v>653061.22448979598</v>
      </c>
    </row>
    <row r="23" spans="2:15" x14ac:dyDescent="0.2">
      <c r="K23" s="2">
        <v>500000</v>
      </c>
      <c r="M23" s="63" t="s">
        <v>33</v>
      </c>
      <c r="N23" s="50">
        <f>K23*M21/K21</f>
        <v>10204.081632653062</v>
      </c>
      <c r="O23" s="50">
        <f t="shared" ref="O23:O28" si="3">K23+N23</f>
        <v>510204.08163265308</v>
      </c>
    </row>
    <row r="24" spans="2:15" x14ac:dyDescent="0.2">
      <c r="K24" s="2">
        <v>1100000</v>
      </c>
      <c r="M24" s="63" t="s">
        <v>33</v>
      </c>
      <c r="N24" s="50">
        <f>K24*M21/K21</f>
        <v>22448.979591836734</v>
      </c>
      <c r="O24" s="50">
        <f t="shared" si="3"/>
        <v>1122448.9795918367</v>
      </c>
    </row>
    <row r="25" spans="2:15" x14ac:dyDescent="0.2">
      <c r="K25" s="2">
        <v>1600000</v>
      </c>
      <c r="M25" s="63" t="s">
        <v>33</v>
      </c>
      <c r="N25" s="50">
        <f>K25*M21/K21</f>
        <v>32653.061224489797</v>
      </c>
      <c r="O25" s="50">
        <f t="shared" si="3"/>
        <v>1632653.0612244897</v>
      </c>
    </row>
    <row r="26" spans="2:15" x14ac:dyDescent="0.2">
      <c r="K26" s="2">
        <v>1350000</v>
      </c>
      <c r="M26" s="63" t="s">
        <v>33</v>
      </c>
      <c r="N26" s="50">
        <f>K26*M21/K21</f>
        <v>27551.020408163266</v>
      </c>
      <c r="O26" s="50">
        <f t="shared" si="3"/>
        <v>1377551.0204081633</v>
      </c>
    </row>
    <row r="27" spans="2:15" x14ac:dyDescent="0.2">
      <c r="K27" s="2">
        <v>1800000</v>
      </c>
      <c r="M27" s="63" t="s">
        <v>33</v>
      </c>
      <c r="N27" s="50">
        <f>K27*M21/K21</f>
        <v>36734.693877551021</v>
      </c>
      <c r="O27" s="50">
        <f t="shared" si="3"/>
        <v>1836734.693877551</v>
      </c>
    </row>
    <row r="28" spans="2:15" x14ac:dyDescent="0.2">
      <c r="K28" s="2">
        <v>850000</v>
      </c>
      <c r="M28" s="63" t="s">
        <v>33</v>
      </c>
      <c r="N28" s="50">
        <f>K28*M21/K21</f>
        <v>17346.938775510203</v>
      </c>
      <c r="O28" s="50">
        <f t="shared" si="3"/>
        <v>867346.93877551018</v>
      </c>
    </row>
    <row r="29" spans="2:15" x14ac:dyDescent="0.2">
      <c r="K29" s="65">
        <f>SUM(K22:K28)</f>
        <v>7840000</v>
      </c>
      <c r="N29" s="66">
        <f>SUM(N22:N28)</f>
        <v>160000</v>
      </c>
      <c r="O29" s="50">
        <v>0</v>
      </c>
    </row>
    <row r="30" spans="2:15" x14ac:dyDescent="0.2">
      <c r="O30" s="66">
        <f>SUM(O22:O29)</f>
        <v>8000000</v>
      </c>
    </row>
  </sheetData>
  <mergeCells count="1">
    <mergeCell ref="K4:M4"/>
  </mergeCells>
  <phoneticPr fontId="1" type="noConversion"/>
  <pageMargins left="0.25" right="0.25" top="0.75" bottom="0.75" header="0.3" footer="0.3"/>
  <pageSetup scale="8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topLeftCell="A10" workbookViewId="0">
      <selection activeCell="L6" sqref="L6"/>
    </sheetView>
  </sheetViews>
  <sheetFormatPr baseColWidth="10" defaultRowHeight="11.25" x14ac:dyDescent="0.2"/>
  <cols>
    <col min="1" max="1" width="2.7109375" style="1" customWidth="1"/>
    <col min="2" max="2" width="3.85546875" style="1" customWidth="1"/>
    <col min="3" max="3" width="6.42578125" style="1" customWidth="1"/>
    <col min="4" max="4" width="9" style="1" customWidth="1"/>
    <col min="5" max="5" width="12.42578125" style="1" customWidth="1"/>
    <col min="6" max="6" width="20.7109375" style="1" customWidth="1"/>
    <col min="7" max="7" width="10.5703125" style="2" customWidth="1"/>
    <col min="8" max="8" width="8.5703125" style="2" customWidth="1"/>
    <col min="9" max="10" width="11.28515625" style="2" customWidth="1"/>
    <col min="11" max="11" width="10.85546875" style="2" customWidth="1"/>
    <col min="12" max="12" width="11.5703125" style="2" customWidth="1"/>
    <col min="13" max="13" width="12.7109375" style="2" customWidth="1"/>
    <col min="14" max="15" width="11.42578125" style="50"/>
    <col min="16" max="16384" width="11.42578125" style="1"/>
  </cols>
  <sheetData>
    <row r="2" spans="2:15" ht="13.5" thickBot="1" x14ac:dyDescent="0.25">
      <c r="I2" s="33"/>
    </row>
    <row r="3" spans="2:15" x14ac:dyDescent="0.2">
      <c r="K3" s="3"/>
      <c r="L3" s="3"/>
      <c r="M3" s="4"/>
    </row>
    <row r="4" spans="2:15" x14ac:dyDescent="0.2">
      <c r="K4" s="68" t="s">
        <v>14</v>
      </c>
      <c r="L4" s="68"/>
      <c r="M4" s="69"/>
    </row>
    <row r="5" spans="2:15" x14ac:dyDescent="0.2">
      <c r="K5" s="5"/>
      <c r="L5" s="5"/>
      <c r="M5" s="6"/>
    </row>
    <row r="6" spans="2:15" x14ac:dyDescent="0.2">
      <c r="K6" s="5"/>
      <c r="L6" s="59" t="s">
        <v>34</v>
      </c>
      <c r="M6" s="60"/>
    </row>
    <row r="7" spans="2:15" x14ac:dyDescent="0.2">
      <c r="K7" s="5"/>
      <c r="L7" s="5"/>
      <c r="M7" s="6"/>
    </row>
    <row r="8" spans="2:15" ht="12" thickBot="1" x14ac:dyDescent="0.25">
      <c r="K8" s="7"/>
      <c r="L8" s="7"/>
      <c r="M8" s="8"/>
    </row>
    <row r="9" spans="2:15" s="9" customFormat="1" ht="6.75" x14ac:dyDescent="0.15">
      <c r="B9" s="10"/>
      <c r="C9" s="10"/>
      <c r="D9" s="10"/>
      <c r="E9" s="10"/>
      <c r="F9" s="10"/>
      <c r="G9" s="11"/>
      <c r="H9" s="11"/>
      <c r="I9" s="11"/>
      <c r="J9" s="11"/>
      <c r="K9" s="11"/>
      <c r="L9" s="11"/>
      <c r="M9" s="11"/>
      <c r="N9" s="51"/>
      <c r="O9" s="51"/>
    </row>
    <row r="10" spans="2:15" s="9" customFormat="1" ht="7.5" thickBot="1" x14ac:dyDescent="0.2">
      <c r="B10" s="12"/>
      <c r="C10" s="13"/>
      <c r="D10" s="13"/>
      <c r="E10" s="13"/>
      <c r="F10" s="13"/>
      <c r="G10" s="14"/>
      <c r="H10" s="14"/>
      <c r="I10" s="14"/>
      <c r="J10" s="14"/>
      <c r="K10" s="14"/>
      <c r="L10" s="14"/>
      <c r="M10" s="15"/>
      <c r="N10" s="51"/>
      <c r="O10" s="51"/>
    </row>
    <row r="11" spans="2:15" ht="23.25" thickBot="1" x14ac:dyDescent="0.25">
      <c r="B11" s="16" t="s">
        <v>0</v>
      </c>
      <c r="C11" s="16" t="s">
        <v>1</v>
      </c>
      <c r="D11" s="16" t="s">
        <v>2</v>
      </c>
      <c r="E11" s="16" t="s">
        <v>3</v>
      </c>
      <c r="F11" s="17" t="s">
        <v>4</v>
      </c>
      <c r="G11" s="18" t="s">
        <v>10</v>
      </c>
      <c r="H11" s="18" t="s">
        <v>11</v>
      </c>
      <c r="I11" s="30" t="s">
        <v>12</v>
      </c>
      <c r="J11" s="30" t="s">
        <v>13</v>
      </c>
      <c r="K11" s="18" t="s">
        <v>21</v>
      </c>
      <c r="L11" s="30" t="s">
        <v>22</v>
      </c>
      <c r="M11" s="19" t="s">
        <v>5</v>
      </c>
      <c r="N11" s="52" t="s">
        <v>23</v>
      </c>
      <c r="O11" s="53" t="s">
        <v>24</v>
      </c>
    </row>
    <row r="12" spans="2:15" s="24" customFormat="1" ht="78" customHeight="1" x14ac:dyDescent="0.2">
      <c r="B12" s="20" t="s">
        <v>8</v>
      </c>
      <c r="C12" s="21" t="s">
        <v>6</v>
      </c>
      <c r="D12" s="25" t="s">
        <v>7</v>
      </c>
      <c r="E12" s="21" t="s">
        <v>9</v>
      </c>
      <c r="F12" s="22" t="s">
        <v>35</v>
      </c>
      <c r="G12" s="67" t="s">
        <v>36</v>
      </c>
      <c r="H12" s="29">
        <v>11337.8</v>
      </c>
      <c r="I12" s="31"/>
      <c r="J12" s="32"/>
      <c r="K12" s="23">
        <v>20000000</v>
      </c>
      <c r="L12" s="23">
        <f>K12*0.02</f>
        <v>400000</v>
      </c>
      <c r="M12" s="48">
        <f t="shared" ref="M12:M18" si="0">K12-L12</f>
        <v>19600000</v>
      </c>
      <c r="N12" s="57">
        <v>0</v>
      </c>
      <c r="O12" s="57">
        <f t="shared" ref="O12:O18" si="1">M12-N12</f>
        <v>19600000</v>
      </c>
    </row>
    <row r="13" spans="2:15" s="24" customFormat="1" ht="56.25" customHeight="1" x14ac:dyDescent="0.2">
      <c r="B13" s="46"/>
      <c r="C13" s="38"/>
      <c r="D13" s="39"/>
      <c r="E13" s="38"/>
      <c r="F13" s="40"/>
      <c r="G13" s="41"/>
      <c r="H13" s="42"/>
      <c r="I13" s="43"/>
      <c r="J13" s="44"/>
      <c r="K13" s="47">
        <v>0</v>
      </c>
      <c r="L13" s="47">
        <v>0</v>
      </c>
      <c r="M13" s="49">
        <f t="shared" si="0"/>
        <v>0</v>
      </c>
      <c r="N13" s="58">
        <v>0</v>
      </c>
      <c r="O13" s="58">
        <f t="shared" si="1"/>
        <v>0</v>
      </c>
    </row>
    <row r="14" spans="2:15" s="24" customFormat="1" ht="47.25" customHeight="1" x14ac:dyDescent="0.2">
      <c r="B14" s="46"/>
      <c r="C14" s="38"/>
      <c r="D14" s="39"/>
      <c r="E14" s="38"/>
      <c r="F14" s="40"/>
      <c r="G14" s="41"/>
      <c r="H14" s="42"/>
      <c r="I14" s="43"/>
      <c r="J14" s="44"/>
      <c r="K14" s="45">
        <v>0</v>
      </c>
      <c r="L14" s="45">
        <v>0</v>
      </c>
      <c r="M14" s="49">
        <f t="shared" si="0"/>
        <v>0</v>
      </c>
      <c r="N14" s="58">
        <v>0</v>
      </c>
      <c r="O14" s="58">
        <f t="shared" si="1"/>
        <v>0</v>
      </c>
    </row>
    <row r="15" spans="2:15" s="24" customFormat="1" ht="42" customHeight="1" x14ac:dyDescent="0.2">
      <c r="B15" s="46"/>
      <c r="C15" s="38"/>
      <c r="D15" s="39"/>
      <c r="E15" s="38"/>
      <c r="F15" s="40"/>
      <c r="G15" s="41"/>
      <c r="H15" s="42"/>
      <c r="I15" s="43"/>
      <c r="J15" s="44"/>
      <c r="K15" s="47">
        <v>0</v>
      </c>
      <c r="L15" s="47">
        <v>0</v>
      </c>
      <c r="M15" s="49">
        <f t="shared" si="0"/>
        <v>0</v>
      </c>
      <c r="N15" s="58">
        <v>0</v>
      </c>
      <c r="O15" s="58">
        <f t="shared" si="1"/>
        <v>0</v>
      </c>
    </row>
    <row r="16" spans="2:15" s="24" customFormat="1" ht="34.5" customHeight="1" x14ac:dyDescent="0.2">
      <c r="B16" s="46"/>
      <c r="C16" s="38"/>
      <c r="D16" s="39"/>
      <c r="E16" s="38"/>
      <c r="F16" s="40"/>
      <c r="G16" s="41"/>
      <c r="H16" s="42"/>
      <c r="I16" s="43"/>
      <c r="J16" s="44"/>
      <c r="K16" s="45">
        <v>0</v>
      </c>
      <c r="L16" s="45">
        <v>0</v>
      </c>
      <c r="M16" s="49">
        <f t="shared" si="0"/>
        <v>0</v>
      </c>
      <c r="N16" s="58">
        <v>0</v>
      </c>
      <c r="O16" s="58">
        <f t="shared" si="1"/>
        <v>0</v>
      </c>
    </row>
    <row r="17" spans="2:15" s="24" customFormat="1" ht="33.75" customHeight="1" x14ac:dyDescent="0.2">
      <c r="B17" s="46"/>
      <c r="C17" s="38"/>
      <c r="D17" s="39"/>
      <c r="E17" s="38"/>
      <c r="F17" s="40"/>
      <c r="G17" s="41"/>
      <c r="H17" s="42"/>
      <c r="I17" s="43"/>
      <c r="J17" s="44"/>
      <c r="K17" s="45">
        <v>0</v>
      </c>
      <c r="L17" s="45">
        <v>0</v>
      </c>
      <c r="M17" s="49">
        <f t="shared" si="0"/>
        <v>0</v>
      </c>
      <c r="N17" s="58">
        <v>0</v>
      </c>
      <c r="O17" s="58">
        <f t="shared" si="1"/>
        <v>0</v>
      </c>
    </row>
    <row r="18" spans="2:15" s="24" customFormat="1" ht="47.25" customHeight="1" x14ac:dyDescent="0.2">
      <c r="B18" s="46"/>
      <c r="C18" s="38"/>
      <c r="D18" s="39"/>
      <c r="E18" s="38"/>
      <c r="F18" s="40"/>
      <c r="G18" s="41"/>
      <c r="H18" s="42"/>
      <c r="I18" s="43"/>
      <c r="J18" s="44"/>
      <c r="K18" s="45">
        <v>0</v>
      </c>
      <c r="L18" s="45">
        <f>K18*0.02</f>
        <v>0</v>
      </c>
      <c r="M18" s="49">
        <f t="shared" si="0"/>
        <v>0</v>
      </c>
      <c r="N18" s="54">
        <v>0</v>
      </c>
      <c r="O18" s="54">
        <f t="shared" si="1"/>
        <v>0</v>
      </c>
    </row>
    <row r="19" spans="2:15" ht="12" thickBot="1" x14ac:dyDescent="0.25">
      <c r="G19" s="34"/>
      <c r="H19" s="34"/>
      <c r="I19" s="34"/>
      <c r="J19" s="35"/>
      <c r="K19" s="36">
        <f>K12</f>
        <v>20000000</v>
      </c>
      <c r="L19" s="37">
        <f>L12</f>
        <v>400000</v>
      </c>
      <c r="M19" s="55">
        <f>M12</f>
        <v>19600000</v>
      </c>
      <c r="N19" s="56">
        <f>N12</f>
        <v>0</v>
      </c>
      <c r="O19" s="61">
        <f>O12</f>
        <v>19600000</v>
      </c>
    </row>
    <row r="20" spans="2:15" ht="12" thickTop="1" x14ac:dyDescent="0.2"/>
  </sheetData>
  <mergeCells count="1">
    <mergeCell ref="K4:M4"/>
  </mergeCells>
  <phoneticPr fontId="1" type="noConversion"/>
  <pageMargins left="0.25" right="0.25" top="0.75" bottom="0.75" header="0.3" footer="0.3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moises.gutierrez</dc:creator>
  <cp:lastModifiedBy>Carina Cardenas Ramos</cp:lastModifiedBy>
  <cp:lastPrinted>2018-11-05T18:06:37Z</cp:lastPrinted>
  <dcterms:created xsi:type="dcterms:W3CDTF">2010-05-03T15:59:32Z</dcterms:created>
  <dcterms:modified xsi:type="dcterms:W3CDTF">2023-02-14T23:57:16Z</dcterms:modified>
</cp:coreProperties>
</file>