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oises.gutierrez\respaldo\respaldo carpetas 2007\2022\FAIS RAMO 33_2022\FINANCIERO 2022\"/>
    </mc:Choice>
  </mc:AlternateContent>
  <bookViews>
    <workbookView xWindow="5280" yWindow="-210" windowWidth="18735" windowHeight="8295" activeTab="3"/>
  </bookViews>
  <sheets>
    <sheet name="1er. Trimestre" sheetId="9" r:id="rId1"/>
    <sheet name="2do. Trimestre" sheetId="10" r:id="rId2"/>
    <sheet name="3er. Trimestre" sheetId="11" r:id="rId3"/>
    <sheet name="4to. Trimestre" sheetId="12" r:id="rId4"/>
    <sheet name="Cierre 2022" sheetId="13" r:id="rId5"/>
    <sheet name="Reintegro 2 y 5 al Millar 202" sheetId="15" r:id="rId6"/>
    <sheet name="Informe Regidor" sheetId="14" r:id="rId7"/>
  </sheets>
  <calcPr calcId="162913"/>
</workbook>
</file>

<file path=xl/calcChain.xml><?xml version="1.0" encoding="utf-8"?>
<calcChain xmlns="http://schemas.openxmlformats.org/spreadsheetml/2006/main">
  <c r="U26" i="15" l="1"/>
  <c r="R26" i="15"/>
  <c r="U25" i="15"/>
  <c r="R25" i="15"/>
  <c r="R27" i="15" l="1"/>
  <c r="U27" i="15"/>
  <c r="Q21" i="15"/>
  <c r="Q27" i="15" s="1"/>
  <c r="Q28" i="15" s="1"/>
  <c r="N30" i="15"/>
  <c r="J29" i="15"/>
  <c r="J28" i="15"/>
  <c r="P27" i="15"/>
  <c r="O27" i="15"/>
  <c r="N27" i="15"/>
  <c r="N28" i="15" s="1"/>
  <c r="M27" i="15"/>
  <c r="L27" i="15"/>
  <c r="L28" i="15" s="1"/>
  <c r="J27" i="15"/>
  <c r="J30" i="15" s="1"/>
  <c r="Q26" i="15"/>
  <c r="Q25" i="15"/>
  <c r="Q24" i="15"/>
  <c r="Q23" i="15"/>
  <c r="K23" i="15"/>
  <c r="Q22" i="15"/>
  <c r="K22" i="15"/>
  <c r="K21" i="15"/>
  <c r="Q20" i="15"/>
  <c r="K20" i="15"/>
  <c r="Q19" i="15"/>
  <c r="K19" i="15"/>
  <c r="Q18" i="15"/>
  <c r="K18" i="15"/>
  <c r="Q17" i="15"/>
  <c r="K17" i="15"/>
  <c r="K27" i="15" s="1"/>
  <c r="Q16" i="15"/>
  <c r="K16" i="15"/>
  <c r="Q15" i="15"/>
  <c r="K15" i="15"/>
  <c r="Q29" i="15" l="1"/>
  <c r="Q30" i="15"/>
  <c r="K28" i="15"/>
  <c r="K29" i="15"/>
  <c r="K30" i="15"/>
  <c r="L30" i="15"/>
  <c r="L29" i="15"/>
  <c r="N29" i="15"/>
  <c r="P27" i="12"/>
  <c r="O27" i="12"/>
  <c r="N27" i="12"/>
  <c r="N28" i="12" s="1"/>
  <c r="M27" i="12"/>
  <c r="L27" i="12"/>
  <c r="L28" i="12" s="1"/>
  <c r="J27" i="12"/>
  <c r="J28" i="12" s="1"/>
  <c r="Q26" i="12"/>
  <c r="Q25" i="12"/>
  <c r="Q24" i="12"/>
  <c r="Q23" i="12"/>
  <c r="K23" i="12"/>
  <c r="Q22" i="12"/>
  <c r="K22" i="12"/>
  <c r="Q21" i="12"/>
  <c r="K21" i="12"/>
  <c r="Q20" i="12"/>
  <c r="K20" i="12"/>
  <c r="Q19" i="12"/>
  <c r="K19" i="12"/>
  <c r="Q18" i="12"/>
  <c r="K18" i="12"/>
  <c r="Q17" i="12"/>
  <c r="K17" i="12"/>
  <c r="K27" i="12" s="1"/>
  <c r="Q16" i="12"/>
  <c r="K16" i="12"/>
  <c r="Q15" i="12"/>
  <c r="K15" i="12"/>
  <c r="Q18" i="11"/>
  <c r="Q27" i="12" l="1"/>
  <c r="Q28" i="12" s="1"/>
  <c r="Q29" i="12" s="1"/>
  <c r="N30" i="12"/>
  <c r="K28" i="12"/>
  <c r="K29" i="12"/>
  <c r="K30" i="12"/>
  <c r="J30" i="12"/>
  <c r="J29" i="12"/>
  <c r="L30" i="12"/>
  <c r="L29" i="12"/>
  <c r="N29" i="12"/>
  <c r="Q25" i="11"/>
  <c r="Q24" i="11"/>
  <c r="Q30" i="12" l="1"/>
  <c r="P27" i="14"/>
  <c r="O27" i="14"/>
  <c r="N27" i="14"/>
  <c r="N28" i="14" s="1"/>
  <c r="M27" i="14"/>
  <c r="L27" i="14"/>
  <c r="L28" i="14" s="1"/>
  <c r="J27" i="14"/>
  <c r="J28" i="14" s="1"/>
  <c r="Q26" i="14"/>
  <c r="Q25" i="14"/>
  <c r="Q24" i="14"/>
  <c r="K24" i="14"/>
  <c r="Q23" i="14"/>
  <c r="K23" i="14"/>
  <c r="Q22" i="14"/>
  <c r="K22" i="14"/>
  <c r="Q21" i="14"/>
  <c r="K21" i="14"/>
  <c r="Q20" i="14"/>
  <c r="K20" i="14"/>
  <c r="Q19" i="14"/>
  <c r="K19" i="14"/>
  <c r="Q18" i="14"/>
  <c r="K18" i="14"/>
  <c r="Q17" i="14"/>
  <c r="K17" i="14"/>
  <c r="Q16" i="14"/>
  <c r="K16" i="14"/>
  <c r="Q15" i="14"/>
  <c r="K15" i="14"/>
  <c r="K27" i="14" l="1"/>
  <c r="K30" i="14" s="1"/>
  <c r="N30" i="14"/>
  <c r="Q27" i="14"/>
  <c r="Q28" i="14" s="1"/>
  <c r="Q29" i="14" s="1"/>
  <c r="K28" i="14"/>
  <c r="K29" i="14"/>
  <c r="J30" i="14"/>
  <c r="J29" i="14"/>
  <c r="L30" i="14"/>
  <c r="L29" i="14"/>
  <c r="N29" i="14"/>
  <c r="N27" i="11"/>
  <c r="N28" i="11" s="1"/>
  <c r="P27" i="11"/>
  <c r="O27" i="11"/>
  <c r="M27" i="11"/>
  <c r="L27" i="11"/>
  <c r="L28" i="11" s="1"/>
  <c r="J27" i="11"/>
  <c r="J28" i="11" s="1"/>
  <c r="Q26" i="11"/>
  <c r="Q23" i="11"/>
  <c r="K23" i="11"/>
  <c r="Q22" i="11"/>
  <c r="K22" i="11"/>
  <c r="Q21" i="11"/>
  <c r="K21" i="11"/>
  <c r="Q20" i="11"/>
  <c r="K20" i="11"/>
  <c r="Q19" i="11"/>
  <c r="K19" i="11"/>
  <c r="K18" i="11"/>
  <c r="Q17" i="11"/>
  <c r="K17" i="11"/>
  <c r="Q16" i="11"/>
  <c r="K16" i="11"/>
  <c r="Q15" i="11"/>
  <c r="K15" i="11"/>
  <c r="Q17" i="10"/>
  <c r="Q16" i="10"/>
  <c r="Q15" i="10"/>
  <c r="Q27" i="11" l="1"/>
  <c r="N30" i="11"/>
  <c r="Q28" i="11"/>
  <c r="Q29" i="11" s="1"/>
  <c r="Q30" i="11"/>
  <c r="K27" i="11"/>
  <c r="K29" i="11" s="1"/>
  <c r="Q30" i="14"/>
  <c r="J30" i="11"/>
  <c r="J29" i="11"/>
  <c r="L30" i="11"/>
  <c r="L29" i="11"/>
  <c r="N29" i="11"/>
  <c r="J27" i="10"/>
  <c r="J28" i="10" s="1"/>
  <c r="N27" i="10"/>
  <c r="N29" i="10" s="1"/>
  <c r="M27" i="10"/>
  <c r="L27" i="10"/>
  <c r="L28" i="10" s="1"/>
  <c r="Q26" i="10"/>
  <c r="Q25" i="10"/>
  <c r="Q24" i="10"/>
  <c r="K24" i="10"/>
  <c r="Q23" i="10"/>
  <c r="K23" i="10"/>
  <c r="Q22" i="10"/>
  <c r="K22" i="10"/>
  <c r="Q21" i="10"/>
  <c r="K21" i="10"/>
  <c r="Q20" i="10"/>
  <c r="K20" i="10"/>
  <c r="Q19" i="10"/>
  <c r="K19" i="10"/>
  <c r="Q18" i="10"/>
  <c r="K18" i="10"/>
  <c r="K17" i="10"/>
  <c r="K16" i="10"/>
  <c r="K15" i="10"/>
  <c r="K28" i="11" l="1"/>
  <c r="K30" i="11"/>
  <c r="O27" i="10"/>
  <c r="P27" i="10"/>
  <c r="N28" i="10"/>
  <c r="L29" i="10"/>
  <c r="N30" i="10"/>
  <c r="K27" i="10"/>
  <c r="Q27" i="10"/>
  <c r="Q28" i="10" s="1"/>
  <c r="Q29" i="10" s="1"/>
  <c r="K28" i="10"/>
  <c r="K29" i="10"/>
  <c r="K30" i="10"/>
  <c r="J30" i="10"/>
  <c r="J29" i="10"/>
  <c r="L30" i="10"/>
  <c r="P26" i="9"/>
  <c r="P25" i="9"/>
  <c r="Q30" i="10" l="1"/>
  <c r="O17" i="9"/>
  <c r="O18" i="9"/>
  <c r="O19" i="9"/>
  <c r="O20" i="9"/>
  <c r="O21" i="9"/>
  <c r="O22" i="9"/>
  <c r="O23" i="9"/>
  <c r="O24" i="9"/>
  <c r="O25" i="9"/>
  <c r="N16" i="9"/>
  <c r="O16" i="9"/>
  <c r="N17" i="9"/>
  <c r="N18" i="9"/>
  <c r="N19" i="9"/>
  <c r="N20" i="9"/>
  <c r="N21" i="9"/>
  <c r="N22" i="9"/>
  <c r="N23" i="9"/>
  <c r="N24" i="9"/>
  <c r="N25" i="9"/>
  <c r="P15" i="9" l="1"/>
  <c r="P24" i="9" l="1"/>
  <c r="P23" i="9"/>
  <c r="P21" i="9"/>
  <c r="P20" i="9"/>
  <c r="P19" i="9"/>
  <c r="P18" i="9"/>
  <c r="P17" i="9"/>
  <c r="P16" i="9"/>
  <c r="J16" i="9"/>
  <c r="J17" i="9"/>
  <c r="J18" i="9"/>
  <c r="J19" i="9"/>
  <c r="J20" i="9"/>
  <c r="J21" i="9"/>
  <c r="J22" i="9"/>
  <c r="J23" i="9"/>
  <c r="J24" i="9"/>
  <c r="J15" i="9"/>
  <c r="I27" i="9"/>
  <c r="I28" i="9" s="1"/>
  <c r="O27" i="9"/>
  <c r="N27" i="9"/>
  <c r="L27" i="9"/>
  <c r="K27" i="9"/>
  <c r="K30" i="9" s="1"/>
  <c r="P22" i="9"/>
  <c r="P27" i="9" l="1"/>
  <c r="J27" i="9"/>
  <c r="J30" i="9" s="1"/>
  <c r="M27" i="9"/>
  <c r="M30" i="9" s="1"/>
  <c r="I30" i="9"/>
  <c r="I29" i="9"/>
  <c r="K28" i="9"/>
  <c r="K29" i="9"/>
  <c r="M29" i="9" l="1"/>
  <c r="J28" i="9"/>
  <c r="M28" i="9"/>
  <c r="J29" i="9"/>
  <c r="P28" i="9"/>
  <c r="P29" i="9" s="1"/>
  <c r="P30" i="9" l="1"/>
</calcChain>
</file>

<file path=xl/sharedStrings.xml><?xml version="1.0" encoding="utf-8"?>
<sst xmlns="http://schemas.openxmlformats.org/spreadsheetml/2006/main" count="976" uniqueCount="174">
  <si>
    <t>ANEXO 1</t>
  </si>
  <si>
    <t>FORMATO</t>
  </si>
  <si>
    <t>1.10</t>
  </si>
  <si>
    <t>Reglas de Operación</t>
  </si>
  <si>
    <t>VIGENCIA</t>
  </si>
  <si>
    <t xml:space="preserve">                 Entidad Federativa:</t>
  </si>
  <si>
    <t>014. JALISCO.</t>
  </si>
  <si>
    <t>Hoja:</t>
  </si>
  <si>
    <t>1 de 1</t>
  </si>
  <si>
    <t xml:space="preserve">             Programa Especìfico:</t>
  </si>
  <si>
    <t>RAMO 33</t>
  </si>
  <si>
    <t>Fecha de Elaboración:</t>
  </si>
  <si>
    <t>Municipio:</t>
  </si>
  <si>
    <t>023. ZAPOTLÁN EL GRANDE.</t>
  </si>
  <si>
    <t>TRIMESTRE:</t>
  </si>
  <si>
    <t>MES DE:</t>
  </si>
  <si>
    <t>POBLACIÓN</t>
  </si>
  <si>
    <t>METAS</t>
  </si>
  <si>
    <t>AVANCE</t>
  </si>
  <si>
    <t>FECHA</t>
  </si>
  <si>
    <t>No. DE LA</t>
  </si>
  <si>
    <t>NOMBRE DE LA OBRA</t>
  </si>
  <si>
    <t>INVERSIÓN APROBADA (PESOS)</t>
  </si>
  <si>
    <t>BENEFICIADA</t>
  </si>
  <si>
    <t>UNIDAD DE</t>
  </si>
  <si>
    <t>LOCALIDAD</t>
  </si>
  <si>
    <t>INICIO</t>
  </si>
  <si>
    <t>TERMINO</t>
  </si>
  <si>
    <t>OBRA</t>
  </si>
  <si>
    <t>PROGRAMA</t>
  </si>
  <si>
    <t>O ACCIÒN</t>
  </si>
  <si>
    <t>TOTAL</t>
  </si>
  <si>
    <t>MPAL. REC. PROPIOS</t>
  </si>
  <si>
    <t>PARTICIPANTES</t>
  </si>
  <si>
    <t>DIRECTAMENTE</t>
  </si>
  <si>
    <t>MEDIDA</t>
  </si>
  <si>
    <t>CANTIDAD</t>
  </si>
  <si>
    <t>%</t>
  </si>
  <si>
    <t>Director de Hacienda Municipal</t>
  </si>
  <si>
    <t>REINTEGRO</t>
  </si>
  <si>
    <t>INVERSIÓN EJERCIDA (PESOS)</t>
  </si>
  <si>
    <t>CD. GUZMÁN</t>
  </si>
  <si>
    <t>Fondo de Aportaciones para la Infraestructura Social Municipal</t>
  </si>
  <si>
    <t>FAISM RAMO 33 MPAL.</t>
  </si>
  <si>
    <t>Presidente Municipal</t>
  </si>
  <si>
    <t>Secretaría de Bienestar</t>
  </si>
  <si>
    <t>HOMBRES</t>
  </si>
  <si>
    <t>MUJERES</t>
  </si>
  <si>
    <r>
      <t>Localidad:</t>
    </r>
    <r>
      <rPr>
        <sz val="8"/>
        <rFont val="Arial"/>
        <family val="2"/>
      </rPr>
      <t xml:space="preserve"> 001. CIUDAD GUZMÁN.</t>
    </r>
  </si>
  <si>
    <t>FOLIO R.F.T.</t>
  </si>
  <si>
    <t>Ret. 5 0/00</t>
  </si>
  <si>
    <t>Ret. 2 0/00</t>
  </si>
  <si>
    <t>C. ALEJANDRO BARRAGÁN SÁNCHEZ</t>
  </si>
  <si>
    <t>MTRA. ANA MARÍA DEL TORO TORRES</t>
  </si>
  <si>
    <t>_____ARQ. VÍCTOR MANUEL MONROY RIVERA_____</t>
  </si>
  <si>
    <t>FÍSICO</t>
  </si>
  <si>
    <t>ENERO/2022.</t>
  </si>
  <si>
    <t>DICIEMBRE/2022.</t>
  </si>
  <si>
    <t>*2022*</t>
  </si>
  <si>
    <t>PRIMER</t>
  </si>
  <si>
    <t>ENERO-MARZO</t>
  </si>
  <si>
    <t>15 DE ABRIL DE 2022.</t>
  </si>
  <si>
    <t>140235R3301</t>
  </si>
  <si>
    <t>140235R3302</t>
  </si>
  <si>
    <t>140235R3303</t>
  </si>
  <si>
    <t>140235R3304</t>
  </si>
  <si>
    <t>140235R3305</t>
  </si>
  <si>
    <t>140235R3306</t>
  </si>
  <si>
    <t>140235R3307</t>
  </si>
  <si>
    <t>140235R3308</t>
  </si>
  <si>
    <t>140235R3309</t>
  </si>
  <si>
    <t>140235R3310</t>
  </si>
  <si>
    <t>140235R3311</t>
  </si>
  <si>
    <t>140235R3312</t>
  </si>
  <si>
    <t>URBANIZACIÓN</t>
  </si>
  <si>
    <t>EDUCACIÓN</t>
  </si>
  <si>
    <t>CONSTRUCCIÓN DE BARDA PERIMETRAL EN LA ESCUELA PRIMARIA INDEPENDENCIA, EN LA COLONIA ARBOLEDAS EN EL MUNICIPIO DE ZAPOTLÁN EL GRANDE, JAL.</t>
  </si>
  <si>
    <t>AGUA POTABLE</t>
  </si>
  <si>
    <t>CONSTRUCCIÓN DE LÍNEA DE CONDUCCIÓN DE AGUA POTABLE DE 6" EN LAS COLONIAS LA COLMENA Y LA COLMENITA, EN EL MUNICIPIO DE ZAPOTLÁN EL GRANDE, JAL.</t>
  </si>
  <si>
    <t>EQUIPAMIENTO</t>
  </si>
  <si>
    <t>HABILITACIÓN DE EDIFICIO DE CRUZ VERDE 1RA. ETAPA EN LA CALLE IGNACIO ALLENDE UNZAGA Y AV. MIGUEL HIDALGO, EN EL MUNICIPIO DE ZAPOTLÁN EL GRANDE, JAL.</t>
  </si>
  <si>
    <t>MANTENIMIENTO DE MUROS Y TECHOS DE LA ESCUELA PRIMARIA JESÚS REYES HEROLES, COL. CRUZ ROJA, MUNICIPIO DE ZAPOTLÁN EL GRANDE, JALISCO.</t>
  </si>
  <si>
    <t>MANTENIMIENTO DE BAÑOS EN LA ESCUELA PRIMARIA FEDERICO DEL TORO, EN LA COLONIA ESQUÍPULAS, EN EL MUNICIPIO DE ZAPOTLÁN EL GRANDE, JAL.</t>
  </si>
  <si>
    <t>INCIDENCIA DEL PROYECTO</t>
  </si>
  <si>
    <t>CONSTRUCCIÓN DE BANQUETAS Y MACHUELOS EN LA CALLE PERÚ ENTRE LA CALLE PANAMÁ Y CALLE VENEZUELA, EN LA COLONIA LAS AMÉRICAS, EN EL MUNICIPIO DE ZAPOTLAN EL GRANDE, JAL. ZAP. 1402300010312</t>
  </si>
  <si>
    <t>CONSTRUCCIÓN DE PAVIMENTO CON CONCRETO HIDRÁULICO EN LA CALLE ATOYAC DESDE LOS ENTRONQUES DE LA CALLE TONILA HASTA CALLE EL GRULLO, EN LA COLONIA SOLIDARIDAD, EN EL MUNICIPIO DE ZAPOTLÁN EL GRANDE, JAL.</t>
  </si>
  <si>
    <t>INDIRECTOS</t>
  </si>
  <si>
    <t>3% DE GASTOS INDIRECTOS</t>
  </si>
  <si>
    <t>INSTITUCIONAL</t>
  </si>
  <si>
    <t>2% DESARROLLO INSTITUCIONAL</t>
  </si>
  <si>
    <t>Coordinador General de Gestión de la Ciudad</t>
  </si>
  <si>
    <t>MANTENIMIENTO DE MUROS Y TECHOS DE LA ESCUELA PRIMARIA ANEXA A LA NORMAL, COLONIA CENTRO, EN EL MUNICIPO DE ZAPOTLÁN EL GRANDE, JAL.</t>
  </si>
  <si>
    <t>DIRECTA</t>
  </si>
  <si>
    <t>COMPLEMENTARIA</t>
  </si>
  <si>
    <t>0%</t>
  </si>
  <si>
    <t>10/MAY./2022.</t>
  </si>
  <si>
    <t>REHABILITACIÓN  DE LÍNEA DE AGUA POTABLE, EN LA CALLE TLALOC ENTRE LAS CALLES MARISCAL Y TENOCHTITLÁN; CALLE TENOCHTITLÁN ENTRE LAS CALLES TLALOC Y QUETZALCOATL; CALLE QUETZALCOATL ENTRE LAS CALLES MARISCAL Y TENOCHTITLÁN EN LA COLONIA JARDINES DE ZAPOTLÁN, EN EL MUNICIPIO DE ZAPOTLÁN EL GRANDE, JAL.</t>
  </si>
  <si>
    <t>ALINEAMIENTO DE RED ELÉCTRICA DE PROLG. AV. CRISTÓBAL COLÓN HASTA EL CRUCE CON LA HDA. LA CATARINA. EN EL MUNICIPIO DE ZAPOTLÁN EL GRANDE, JAL.</t>
  </si>
  <si>
    <t>SEGUNDO</t>
  </si>
  <si>
    <t>ABRIL-JUNIO</t>
  </si>
  <si>
    <t>15 DE JULIO DE 2022.</t>
  </si>
  <si>
    <t>SALUD</t>
  </si>
  <si>
    <t>M</t>
  </si>
  <si>
    <t>M2.</t>
  </si>
  <si>
    <t>PZA.</t>
  </si>
  <si>
    <t>MANTENIMIENTO DE TECHOS DE LA ESCUELA PRIMARIA ANEXA A LA NORMAL, COLONIA CENTRO, EN EL MUNICIPO DE ZAPOTLÁN EL GRANDE, JAL.</t>
  </si>
  <si>
    <t>REHABILITACIÓN  DE LÍNEA DE AGUA POTABLE Y RED DE DRENAJE SANITARIO EN LA CALLE TLALOC ENTRE LAS CALLES MARISCAL Y TENOCHTITLÁN; CALLE TENOCHTITLÁN ENTRE LAS CALLES TLALOC Y QUETZALCOATL; CALLE QUETZALCOATL ENTRE LAS CALLES MARISCAL Y TENOCHTITLÁN EN LA COLONIA JARDINES DE ZAPOTLÁN, EN EL MUNICIPIO DE ZAPOTLÁN EL GRANDE, JAL.</t>
  </si>
  <si>
    <t>LOTE</t>
  </si>
  <si>
    <t>CONSTRUCCIÓN DE BARDA PERIMETRAL EN LA ESCUELA PRIMARIA INDEPENDENCIA, EN LA COLONIA ARBOLEDAS EN EL MUNICIPIO DE ZAPOTLÁN EL GRANDE, JALISCO.</t>
  </si>
  <si>
    <t>MANTENIMIENTO DE LA RED DE MEDIA TENSIÓN, ALINEAMIENTO Y AMPLIACIÓN DE CONECTIVIDAD DE RED ELÉCTRICA EN LAS COLONIAS EMILIANO ZAPATA, SAN JOSE, LAS LOMAS Y MARIANO OTERO EN EL MUNICIPIO DE ZAPOTLÁN EL GRANDE, JALISCO.</t>
  </si>
  <si>
    <t>MANTENIMIENTO DE LOS SANITARIOS EN LA ESCUELA PRIMARIA FEDERICO DEL TORO, EN LA COLONIA ESQUÍPULAS, EN EL MUNICIPIO DE ZAPOTLÁN EL GRANDE, JAL.</t>
  </si>
  <si>
    <r>
      <t xml:space="preserve">CONSTRUCCIÓN DE BANQUETAS Y MACHUELOS EN LA CALLE PERÚ ENTRE LA CALLE PANAMÁ Y CALLE VENEZUELA, EN LA COLONIA LAS AMÉRICAS, EN EL MUNICIPIO DE ZAPOTLAN EL GRANDE, JAL. </t>
    </r>
    <r>
      <rPr>
        <b/>
        <sz val="7"/>
        <rFont val="Arial"/>
        <family val="2"/>
      </rPr>
      <t>ZAP. 1402300010312</t>
    </r>
  </si>
  <si>
    <r>
      <t xml:space="preserve">HABILITACIÓN DE CLÍNICA DE PRIMER CONTACTO </t>
    </r>
    <r>
      <rPr>
        <b/>
        <sz val="7"/>
        <rFont val="Arial"/>
        <family val="2"/>
      </rPr>
      <t>CRUZ VERDE</t>
    </r>
    <r>
      <rPr>
        <sz val="7"/>
        <rFont val="Arial"/>
        <family val="2"/>
      </rPr>
      <t xml:space="preserve"> 1RA. ETAPA EN EDIFICIO PROPIEDAD DEL MUNICIPIO LOCALIZADO EN LA CALLE IGNACIO ALLENDE UNZAGA Y AV. MIGUEL HIDALGO EN EL MUNICIPIO DE ZAPOTLÁN EL GRANDE, JAL.</t>
    </r>
  </si>
  <si>
    <r>
      <rPr>
        <b/>
        <sz val="7"/>
        <rFont val="Arial"/>
        <family val="2"/>
      </rPr>
      <t>3% DE GASTOS INDIRECTOS</t>
    </r>
    <r>
      <rPr>
        <sz val="7"/>
        <rFont val="Arial"/>
        <family val="2"/>
      </rPr>
      <t xml:space="preserve"> DIÁGNOSTICO HIDROLÓGICO E HIDRÁULICO EN EL MARCO DEL PROYECTO HACIA UN ZAPOTLÁN EL GRANDE SENSIBLE AL AGUA</t>
    </r>
  </si>
  <si>
    <t>MANTENIMIENTO DE MUROS Y TECHOS DEL JARDÍN DE NIÑOS JOSÉ MARÍA MONTESSORI COLONIA LOS OLIVOS EN EL MUNICIPIO DE ZAPOTLÁN EL GRANDE, JAL.</t>
  </si>
  <si>
    <t>140235R3314</t>
  </si>
  <si>
    <t>JAL220202080495</t>
  </si>
  <si>
    <t>JAL220202081312</t>
  </si>
  <si>
    <t>81.43%</t>
  </si>
  <si>
    <t>25.0%</t>
  </si>
  <si>
    <t>30.0%</t>
  </si>
  <si>
    <t>95.82%</t>
  </si>
  <si>
    <t>100.0%</t>
  </si>
  <si>
    <t>95.42%</t>
  </si>
  <si>
    <t>0.0%</t>
  </si>
  <si>
    <t>12/Octubre/2022.</t>
  </si>
  <si>
    <t>JAL220302106978</t>
  </si>
  <si>
    <t>JAL220302106997</t>
  </si>
  <si>
    <t>JAL220302106976</t>
  </si>
  <si>
    <t>JAL220302107253</t>
  </si>
  <si>
    <t>JAL220302106989</t>
  </si>
  <si>
    <t>JAL220302107261</t>
  </si>
  <si>
    <t>TERCERO</t>
  </si>
  <si>
    <t>JULIO-SEPTIEMBRE</t>
  </si>
  <si>
    <t>15 DE OCTUBRE DE 2022.</t>
  </si>
  <si>
    <t>JAL220302107267</t>
  </si>
  <si>
    <t>JAL220302107003</t>
  </si>
  <si>
    <t>JAL22020281312</t>
  </si>
  <si>
    <t>JAL220302108897</t>
  </si>
  <si>
    <t>APROBADO EN LA SRFT CON UN AVANCE FISICO FINANCIERO DEL 100.0%</t>
  </si>
  <si>
    <t>APROBADO EN LA SRFT CON UN AVANCE FISICO FINANCIERO DEL 92.0%</t>
  </si>
  <si>
    <t>APROBADO EN LA SRFT CON UN AVANCE FISICO FINANCIERO DEL 96.0%</t>
  </si>
  <si>
    <t>APROBADO EN LA SRFT CON UN AVANCE FISICO FINANCIERO DEL 81.0%</t>
  </si>
  <si>
    <t>APROBADO EN LA SRFT CON UN AVANCE FISICO FINANCIERO DEL 25.0%</t>
  </si>
  <si>
    <t>APROBADO EN LA SRFT CON UN AVANCE FISICO FINANCIERO DEL 30.0%</t>
  </si>
  <si>
    <r>
      <t xml:space="preserve">SE ENCUENTRA EN PROCESO DE LEVANTAMIENTO Y CAPTURA DE 130 CUIS, NO HA INGRESADO AL APARTADO DE LA PLATAFORMA DE LA MIDS DE REVISIÓN. RIESGO EN QUE NO SEA APROBADA. SE ENCUENTRA APROBADO EN LA PLATAFORMA DE SRFT. AVANCE FISICO FINANCIERO </t>
    </r>
    <r>
      <rPr>
        <b/>
        <sz val="7"/>
        <color rgb="FFFF0000"/>
        <rFont val="Arial"/>
        <family val="2"/>
      </rPr>
      <t>0.0%</t>
    </r>
  </si>
  <si>
    <r>
      <t xml:space="preserve">CONTRATO DADO DE BAJA DE LA PLATAFORMA EN MIDS Y EN SRFT, Y ELIMINARLO PARA HACER DE NUEVO EL PROCESO DE ADJUDICACIÓN CON DOS NUEVOS PROYECTOS,  PARA TENER TODOS LOS PROCESOS ADJUDICADCOS A MAS TARDAR EL 19 DE NOVIEMBRE DE 2022. RIESGO DE PERDER EL RECURSO Y REINTEGRARLO. APROBADO EN LA PLATAFORMA DE SRFT. SRFT AVANCE FISICO FINANCIERO DEL </t>
    </r>
    <r>
      <rPr>
        <b/>
        <sz val="7"/>
        <color rgb="FFFF0000"/>
        <rFont val="Arial"/>
        <family val="2"/>
      </rPr>
      <t>0.0%</t>
    </r>
  </si>
  <si>
    <r>
      <t xml:space="preserve">CONTRATO DADO DE BAJA DE LA PLATAFORMA EN MIDS Y EN SRFT, PARA HACER DE NUEVO EL PROCESO DE ADJUDICACIÓN, TENEMOS PARA TENER TODOS LOS PROCESOS ADJUDICADCOS A MAS TARDAR EL 19 DE NOVIEMBRE DE 2022. RIESGO DE PERDER EL RECURSO Y REINTEGRARLO. PORQUE SE ENCUENTRA APROBADO POR SRFT. AVANCE FISICO FINANCIERO </t>
    </r>
    <r>
      <rPr>
        <b/>
        <sz val="7"/>
        <color rgb="FFFF0000"/>
        <rFont val="Arial"/>
        <family val="2"/>
      </rPr>
      <t>0.0%</t>
    </r>
  </si>
  <si>
    <r>
      <t xml:space="preserve">PENDIENTE EL PROCESO DE CONTRATACIÓN, COMPLICACIÓN POR EL CAMBIO DE PROYECTO; DEBE QUEDAR EL PROYECTO ORIGINAL A MAS TARDAR EL 19 DE NOVIEMBRE DE 2022. AVANCE FISICO FINANCISERO EN LA SRFT </t>
    </r>
    <r>
      <rPr>
        <b/>
        <sz val="7"/>
        <color rgb="FFFF0000"/>
        <rFont val="Arial"/>
        <family val="2"/>
      </rPr>
      <t>0.0%</t>
    </r>
  </si>
  <si>
    <r>
      <t xml:space="preserve">PENDIENTE EL PROCESO DE ADJUDICACIÓN Y CONTRATACIÓN, DEBE DE QUEDAR A MÁS TARDAR EL DÍA 19 DE NOVIEMBRE DE 2022. EN RIESGO DE REINTEGRAR EL RECURSO.; SE ENCUENTRA APROBADO POR LA SRFT. </t>
    </r>
    <r>
      <rPr>
        <b/>
        <sz val="7"/>
        <color rgb="FFFF0000"/>
        <rFont val="Arial"/>
        <family val="2"/>
      </rPr>
      <t>0.0%</t>
    </r>
  </si>
  <si>
    <t>140235R3315</t>
  </si>
  <si>
    <t>CONSTRUCCION DE TECHADO EN AREA DE IMPARTICION DE EDUCACION FISICA EN LA TELESECUNDARIA JOSE CLEMENTE OROZCO PRIMARA ETAPA EN LA DELEGACION DE EL FRESNITO EN EL MUNICIPIO DE ZAPOTLAN EL GRANDCE, JALISCO.</t>
  </si>
  <si>
    <t>EL FRESNITO</t>
  </si>
  <si>
    <t>140235R3316</t>
  </si>
  <si>
    <t>CONSTRUCCIÓN DE EMPEDRADO CON HUELLAS DE RODAMIENTO DE CONCRETO EN LA CALLE JOSE PRECIADO PRECIADO ENTRE LA CALLE JOSE MANUEL PONCE SEGURA Y LA CALLE LIC. JUAN NEPOMUCENO CUMPLIDO EN LA COLONIA LOMAS DEL SUR EN EL MUNICIPIO DE ZAPOTLÁN EL GRANDE, JALISCO.</t>
  </si>
  <si>
    <t>28/Noviembre/2022.</t>
  </si>
  <si>
    <t>100.00%</t>
  </si>
  <si>
    <t>_____DRA. MIRIAM SALOMÉ TORRES LARES_____</t>
  </si>
  <si>
    <t>DR. ALEJANDRO BARRAGÁN SÁNCHEZ</t>
  </si>
  <si>
    <t>CUARTO</t>
  </si>
  <si>
    <t>15 DE ENERO DE 2023.</t>
  </si>
  <si>
    <t>MTRO. ALEJANDRO BARRAGÁN SÁNCHEZ</t>
  </si>
  <si>
    <t>LICDA. ANA MARÍA DEL TORO TORRES</t>
  </si>
  <si>
    <t>OCTUBRE-DICIEMBRE 2022</t>
  </si>
  <si>
    <t>80.0%</t>
  </si>
  <si>
    <t>RETENCIÓN</t>
  </si>
  <si>
    <t>Al Millar</t>
  </si>
  <si>
    <t>AL MILLAR</t>
  </si>
  <si>
    <t>*REINTEGROS - RETENCIÓN DEL 2 y 5 AL MILLAR 2022*</t>
  </si>
  <si>
    <t>JAL220402175351</t>
  </si>
  <si>
    <t>JAL220402182664</t>
  </si>
  <si>
    <t>27/Diciembre/2022.</t>
  </si>
  <si>
    <t>31/Diciembre/2022.</t>
  </si>
  <si>
    <t>CONSTRUCCION DE TECHADO EN AREA DE IMPARTICION DE EDUCACION FISICA EN LA TELESECUNDARIA JOSE CLEMENTE OROZCO PRIMERA ETAPA EN LA DELEGACION DE EL FRESNITO EN EL MUNICIPIO DE ZAPOTLAN EL GRANDE,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</si>
</sst>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164" formatCode="#,##0.00;[Red]#,##0.00"/>
    <numFmt numFmtId="165" formatCode="#,##0.0;[Red]#,##0.0"/>
    <numFmt numFmtId="166" formatCode="#,##0;[Red]#,##0"/>
    <numFmt numFmtId="167" formatCode="0.000"/>
    <numFmt numFmtId="168" formatCode="#,##0.000;[Red]#,##0.000"/>
  </numFmts>
  <fonts count="25" x14ac:knownFonts="1">
    <font>
      <sz val="11"/>
      <color theme="1"/>
      <name val="Calibri"/>
      <family val="2"/>
      <scheme val="minor"/>
    </font>
    <font>
      <sz val="8"/>
      <name val="Arial"/>
      <family val="2"/>
    </font>
    <font>
      <b/>
      <sz val="8"/>
      <name val="Arial"/>
      <family val="2"/>
    </font>
    <font>
      <b/>
      <sz val="14"/>
      <name val="Arial"/>
      <family val="2"/>
    </font>
    <font>
      <b/>
      <sz val="6"/>
      <name val="Arial"/>
      <family val="2"/>
    </font>
    <font>
      <sz val="6"/>
      <name val="Arial"/>
      <family val="2"/>
    </font>
    <font>
      <sz val="7"/>
      <name val="Arial"/>
      <family val="2"/>
    </font>
    <font>
      <b/>
      <sz val="7"/>
      <name val="Arial"/>
      <family val="2"/>
    </font>
    <font>
      <b/>
      <sz val="7.5"/>
      <name val="Arial"/>
      <family val="2"/>
    </font>
    <font>
      <sz val="9"/>
      <name val="Arial"/>
      <family val="2"/>
    </font>
    <font>
      <sz val="6.5"/>
      <name val="Arial"/>
      <family val="2"/>
    </font>
    <font>
      <b/>
      <sz val="6"/>
      <color rgb="FFFF0000"/>
      <name val="Arial"/>
      <family val="2"/>
    </font>
    <font>
      <sz val="11"/>
      <color theme="1"/>
      <name val="Calibri"/>
      <family val="2"/>
      <scheme val="minor"/>
    </font>
    <font>
      <b/>
      <sz val="10"/>
      <color rgb="FFFF0000"/>
      <name val="Arial"/>
      <family val="2"/>
    </font>
    <font>
      <b/>
      <u/>
      <sz val="8"/>
      <name val="Arial"/>
      <family val="2"/>
    </font>
    <font>
      <b/>
      <sz val="7"/>
      <color rgb="FFFF0000"/>
      <name val="Arial"/>
      <family val="2"/>
    </font>
    <font>
      <b/>
      <sz val="14"/>
      <color rgb="FFC00000"/>
      <name val="Arial"/>
      <family val="2"/>
    </font>
    <font>
      <b/>
      <sz val="6"/>
      <color rgb="FFC00000"/>
      <name val="Arial"/>
      <family val="2"/>
    </font>
    <font>
      <b/>
      <sz val="8"/>
      <color rgb="FFC00000"/>
      <name val="Arial"/>
      <family val="2"/>
    </font>
    <font>
      <sz val="8"/>
      <color theme="1"/>
      <name val="Calibri"/>
      <family val="2"/>
      <scheme val="minor"/>
    </font>
    <font>
      <b/>
      <sz val="6"/>
      <color rgb="FF333333"/>
      <name val="Arial"/>
      <family val="2"/>
    </font>
    <font>
      <b/>
      <sz val="8"/>
      <color rgb="FFFF0000"/>
      <name val="Arial"/>
      <family val="2"/>
    </font>
    <font>
      <sz val="7"/>
      <color rgb="FFFF0000"/>
      <name val="Arial"/>
      <family val="2"/>
    </font>
    <font>
      <b/>
      <sz val="8"/>
      <color rgb="FF00B0F0"/>
      <name val="Arial"/>
      <family val="2"/>
    </font>
    <font>
      <b/>
      <i/>
      <sz val="14"/>
      <color rgb="FFFF0000"/>
      <name val="Arial"/>
      <family val="2"/>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s>
  <borders count="59">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2" fillId="0" borderId="0" applyFont="0" applyFill="0" applyBorder="0" applyAlignment="0" applyProtection="0"/>
  </cellStyleXfs>
  <cellXfs count="336">
    <xf numFmtId="0" fontId="0" fillId="0" borderId="0" xfId="0"/>
    <xf numFmtId="0" fontId="1" fillId="0" borderId="0" xfId="0" applyFont="1"/>
    <xf numFmtId="164" fontId="1" fillId="0" borderId="0" xfId="0" applyNumberFormat="1" applyFont="1"/>
    <xf numFmtId="0" fontId="2" fillId="2" borderId="2" xfId="0" applyFont="1" applyFill="1" applyBorder="1" applyAlignment="1">
      <alignment horizontal="center"/>
    </xf>
    <xf numFmtId="0" fontId="2" fillId="0" borderId="5" xfId="0" applyFont="1" applyFill="1" applyBorder="1" applyAlignment="1">
      <alignment horizontal="center"/>
    </xf>
    <xf numFmtId="0" fontId="2" fillId="2" borderId="5" xfId="0" applyFont="1" applyFill="1" applyBorder="1" applyAlignment="1">
      <alignment horizontal="center"/>
    </xf>
    <xf numFmtId="0" fontId="2" fillId="0" borderId="9" xfId="0" applyFont="1" applyFill="1" applyBorder="1" applyAlignment="1">
      <alignment horizontal="center"/>
    </xf>
    <xf numFmtId="0" fontId="1" fillId="0" borderId="10" xfId="0" applyFont="1" applyBorder="1"/>
    <xf numFmtId="0" fontId="1" fillId="0" borderId="11" xfId="0" applyFont="1" applyBorder="1"/>
    <xf numFmtId="0" fontId="2" fillId="0" borderId="11" xfId="0" applyFont="1" applyBorder="1"/>
    <xf numFmtId="164" fontId="1" fillId="0" borderId="11" xfId="0" applyNumberFormat="1" applyFont="1" applyBorder="1"/>
    <xf numFmtId="164" fontId="2" fillId="0" borderId="11" xfId="0" applyNumberFormat="1" applyFont="1" applyBorder="1"/>
    <xf numFmtId="0" fontId="2" fillId="0" borderId="0" xfId="0" applyFont="1" applyBorder="1" applyAlignment="1">
      <alignment horizontal="center"/>
    </xf>
    <xf numFmtId="0" fontId="2" fillId="0" borderId="0" xfId="0" applyFont="1"/>
    <xf numFmtId="0" fontId="1" fillId="0" borderId="0" xfId="0" applyFont="1" applyAlignment="1">
      <alignment horizontal="left"/>
    </xf>
    <xf numFmtId="164" fontId="2" fillId="0" borderId="0" xfId="0" applyNumberFormat="1" applyFont="1"/>
    <xf numFmtId="0" fontId="2" fillId="0" borderId="0" xfId="0" applyFont="1" applyAlignment="1">
      <alignment horizontal="right"/>
    </xf>
    <xf numFmtId="164" fontId="2" fillId="0" borderId="0" xfId="0" applyNumberFormat="1" applyFont="1" applyAlignment="1">
      <alignment horizontal="right"/>
    </xf>
    <xf numFmtId="0" fontId="1" fillId="0" borderId="12" xfId="0" applyFont="1" applyBorder="1" applyAlignment="1">
      <alignment horizontal="left"/>
    </xf>
    <xf numFmtId="0" fontId="4" fillId="2" borderId="14" xfId="0" applyFont="1" applyFill="1" applyBorder="1"/>
    <xf numFmtId="0" fontId="4" fillId="2" borderId="7" xfId="0" applyFont="1" applyFill="1" applyBorder="1"/>
    <xf numFmtId="0" fontId="4" fillId="2" borderId="15" xfId="0" applyFont="1" applyFill="1" applyBorder="1"/>
    <xf numFmtId="164" fontId="4" fillId="2" borderId="16" xfId="0" applyNumberFormat="1" applyFont="1" applyFill="1" applyBorder="1"/>
    <xf numFmtId="164" fontId="4" fillId="2" borderId="6" xfId="0" applyNumberFormat="1" applyFont="1" applyFill="1" applyBorder="1"/>
    <xf numFmtId="164" fontId="4" fillId="2" borderId="17" xfId="0" applyNumberFormat="1" applyFont="1" applyFill="1" applyBorder="1"/>
    <xf numFmtId="0" fontId="4" fillId="2" borderId="16" xfId="0" applyFont="1" applyFill="1" applyBorder="1"/>
    <xf numFmtId="0" fontId="4" fillId="2" borderId="6" xfId="0" applyFont="1" applyFill="1" applyBorder="1"/>
    <xf numFmtId="0" fontId="4" fillId="2" borderId="17" xfId="0" applyFont="1" applyFill="1" applyBorder="1"/>
    <xf numFmtId="0" fontId="4" fillId="2" borderId="15" xfId="0" applyFont="1" applyFill="1" applyBorder="1" applyAlignment="1">
      <alignment horizontal="center"/>
    </xf>
    <xf numFmtId="164" fontId="4" fillId="2" borderId="15" xfId="0" applyNumberFormat="1" applyFont="1" applyFill="1" applyBorder="1" applyAlignment="1">
      <alignment horizontal="center"/>
    </xf>
    <xf numFmtId="0" fontId="4" fillId="2" borderId="17" xfId="0" applyFont="1" applyFill="1" applyBorder="1" applyAlignment="1">
      <alignment horizontal="center"/>
    </xf>
    <xf numFmtId="0" fontId="4" fillId="2" borderId="5" xfId="0" applyFont="1" applyFill="1" applyBorder="1" applyAlignment="1">
      <alignment horizontal="center"/>
    </xf>
    <xf numFmtId="0" fontId="4" fillId="2" borderId="5" xfId="0" applyFont="1" applyFill="1" applyBorder="1"/>
    <xf numFmtId="0" fontId="4" fillId="2" borderId="21" xfId="0" applyFont="1" applyFill="1" applyBorder="1" applyAlignment="1">
      <alignment horizontal="center"/>
    </xf>
    <xf numFmtId="164" fontId="4" fillId="2" borderId="5" xfId="0" applyNumberFormat="1" applyFont="1" applyFill="1" applyBorder="1" applyAlignment="1">
      <alignment horizontal="center"/>
    </xf>
    <xf numFmtId="0" fontId="4" fillId="2" borderId="24" xfId="0" applyFont="1" applyFill="1" applyBorder="1" applyAlignment="1">
      <alignment horizontal="center"/>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164" fontId="4" fillId="2" borderId="29" xfId="0" applyNumberFormat="1" applyFont="1" applyFill="1" applyBorder="1" applyAlignment="1">
      <alignment horizontal="center" vertical="center" wrapText="1"/>
    </xf>
    <xf numFmtId="164" fontId="4" fillId="2" borderId="26" xfId="0" applyNumberFormat="1" applyFont="1" applyFill="1" applyBorder="1" applyAlignment="1">
      <alignment horizontal="center" vertical="center" wrapText="1"/>
    </xf>
    <xf numFmtId="164" fontId="4" fillId="2" borderId="30" xfId="0" applyNumberFormat="1" applyFont="1" applyFill="1" applyBorder="1" applyAlignment="1">
      <alignment horizontal="center" vertical="center" wrapText="1"/>
    </xf>
    <xf numFmtId="0" fontId="4" fillId="2" borderId="29"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0" fontId="1" fillId="0" borderId="0" xfId="0" applyFont="1" applyAlignment="1">
      <alignment horizontal="center" vertical="center" wrapText="1"/>
    </xf>
    <xf numFmtId="164" fontId="1" fillId="0" borderId="32" xfId="0" applyNumberFormat="1" applyFont="1" applyBorder="1" applyAlignment="1">
      <alignment horizontal="right"/>
    </xf>
    <xf numFmtId="164" fontId="1" fillId="0" borderId="33" xfId="0" applyNumberFormat="1" applyFont="1" applyBorder="1" applyAlignment="1">
      <alignment horizontal="right"/>
    </xf>
    <xf numFmtId="164" fontId="1" fillId="0" borderId="35" xfId="0" applyNumberFormat="1" applyFont="1" applyBorder="1" applyAlignment="1">
      <alignment horizontal="right"/>
    </xf>
    <xf numFmtId="0" fontId="1" fillId="0" borderId="33" xfId="0" applyFont="1" applyBorder="1" applyAlignment="1">
      <alignment horizontal="center"/>
    </xf>
    <xf numFmtId="164" fontId="1" fillId="0" borderId="33" xfId="0" applyNumberFormat="1" applyFont="1" applyFill="1" applyBorder="1" applyAlignment="1">
      <alignment horizontal="right"/>
    </xf>
    <xf numFmtId="164" fontId="1" fillId="0" borderId="32" xfId="0" applyNumberFormat="1" applyFont="1" applyFill="1" applyBorder="1" applyAlignment="1">
      <alignment horizontal="right"/>
    </xf>
    <xf numFmtId="0" fontId="6" fillId="0" borderId="0" xfId="0" applyFont="1"/>
    <xf numFmtId="0" fontId="6" fillId="0" borderId="0" xfId="0" applyFont="1" applyAlignment="1">
      <alignment horizontal="right"/>
    </xf>
    <xf numFmtId="164" fontId="6" fillId="0" borderId="0" xfId="0" applyNumberFormat="1" applyFont="1"/>
    <xf numFmtId="164" fontId="6" fillId="0" borderId="0" xfId="0" applyNumberFormat="1" applyFont="1" applyAlignment="1">
      <alignment horizontal="center"/>
    </xf>
    <xf numFmtId="164" fontId="7" fillId="0" borderId="0" xfId="0" applyNumberFormat="1" applyFont="1"/>
    <xf numFmtId="0" fontId="9" fillId="0" borderId="0" xfId="0" applyFont="1"/>
    <xf numFmtId="164" fontId="9" fillId="0" borderId="0" xfId="0" applyNumberFormat="1" applyFont="1"/>
    <xf numFmtId="0" fontId="1" fillId="0" borderId="0" xfId="0" quotePrefix="1" applyFont="1" applyBorder="1" applyAlignment="1">
      <alignment horizontal="center"/>
    </xf>
    <xf numFmtId="165" fontId="1" fillId="0" borderId="34" xfId="0" applyNumberFormat="1" applyFont="1" applyFill="1" applyBorder="1" applyAlignment="1">
      <alignment horizontal="center"/>
    </xf>
    <xf numFmtId="164" fontId="1" fillId="0" borderId="35" xfId="0" applyNumberFormat="1" applyFont="1" applyFill="1" applyBorder="1" applyAlignment="1">
      <alignment horizontal="right"/>
    </xf>
    <xf numFmtId="0" fontId="1" fillId="0" borderId="33" xfId="0" applyFont="1" applyFill="1" applyBorder="1" applyAlignment="1">
      <alignment horizontal="center"/>
    </xf>
    <xf numFmtId="164" fontId="1" fillId="3" borderId="32" xfId="0" applyNumberFormat="1" applyFont="1" applyFill="1" applyBorder="1" applyAlignment="1">
      <alignment horizontal="right"/>
    </xf>
    <xf numFmtId="164" fontId="1" fillId="3" borderId="33" xfId="0" applyNumberFormat="1" applyFont="1" applyFill="1" applyBorder="1" applyAlignment="1">
      <alignment horizontal="right"/>
    </xf>
    <xf numFmtId="164" fontId="1" fillId="3" borderId="35" xfId="0" applyNumberFormat="1" applyFont="1" applyFill="1" applyBorder="1" applyAlignment="1">
      <alignment horizontal="right"/>
    </xf>
    <xf numFmtId="165" fontId="1" fillId="3" borderId="34" xfId="0" applyNumberFormat="1" applyFont="1" applyFill="1" applyBorder="1" applyAlignment="1">
      <alignment horizontal="center"/>
    </xf>
    <xf numFmtId="0" fontId="1" fillId="3" borderId="33" xfId="0" applyFont="1" applyFill="1" applyBorder="1" applyAlignment="1">
      <alignment horizontal="center"/>
    </xf>
    <xf numFmtId="0" fontId="6" fillId="0" borderId="0" xfId="0" applyFont="1" applyFill="1" applyBorder="1" applyAlignment="1">
      <alignment horizontal="justify"/>
    </xf>
    <xf numFmtId="0" fontId="6" fillId="0" borderId="25" xfId="0" applyFont="1" applyFill="1" applyBorder="1"/>
    <xf numFmtId="0" fontId="6" fillId="0" borderId="27" xfId="0" applyFont="1" applyFill="1" applyBorder="1"/>
    <xf numFmtId="0" fontId="6" fillId="0" borderId="4" xfId="0" applyFont="1" applyFill="1" applyBorder="1"/>
    <xf numFmtId="0" fontId="6" fillId="0" borderId="27" xfId="0" applyFont="1" applyFill="1" applyBorder="1" applyAlignment="1">
      <alignment horizontal="center"/>
    </xf>
    <xf numFmtId="0" fontId="5" fillId="0" borderId="27" xfId="0" applyFont="1" applyFill="1" applyBorder="1"/>
    <xf numFmtId="0" fontId="6" fillId="0" borderId="28" xfId="0" applyFont="1" applyFill="1" applyBorder="1"/>
    <xf numFmtId="164" fontId="4" fillId="0" borderId="32" xfId="0" applyNumberFormat="1" applyFont="1" applyFill="1" applyBorder="1" applyAlignment="1">
      <alignment horizontal="right"/>
    </xf>
    <xf numFmtId="164" fontId="4" fillId="0" borderId="27" xfId="0" applyNumberFormat="1" applyFont="1" applyFill="1" applyBorder="1"/>
    <xf numFmtId="164" fontId="4" fillId="0" borderId="37" xfId="0" applyNumberFormat="1" applyFont="1" applyFill="1" applyBorder="1"/>
    <xf numFmtId="164" fontId="6" fillId="0" borderId="4" xfId="0" applyNumberFormat="1" applyFont="1" applyFill="1" applyBorder="1"/>
    <xf numFmtId="164" fontId="6" fillId="0" borderId="27" xfId="0" applyNumberFormat="1" applyFont="1" applyFill="1" applyBorder="1" applyAlignment="1">
      <alignment horizontal="center"/>
    </xf>
    <xf numFmtId="0" fontId="6" fillId="3" borderId="33" xfId="0" applyFont="1" applyFill="1" applyBorder="1" applyAlignment="1">
      <alignment horizontal="center" vertical="center" wrapText="1"/>
    </xf>
    <xf numFmtId="0" fontId="6" fillId="0" borderId="33" xfId="0" applyFont="1" applyFill="1" applyBorder="1" applyAlignment="1">
      <alignment horizontal="center" vertical="center" wrapText="1"/>
    </xf>
    <xf numFmtId="165" fontId="1" fillId="0" borderId="33" xfId="0" applyNumberFormat="1" applyFont="1" applyFill="1" applyBorder="1" applyAlignment="1">
      <alignment horizontal="center"/>
    </xf>
    <xf numFmtId="164" fontId="5" fillId="0" borderId="28" xfId="0" applyNumberFormat="1" applyFont="1" applyFill="1" applyBorder="1"/>
    <xf numFmtId="0" fontId="1" fillId="0" borderId="0" xfId="0" applyFont="1" applyBorder="1" applyAlignment="1">
      <alignment horizontal="left"/>
    </xf>
    <xf numFmtId="164" fontId="8" fillId="0" borderId="0" xfId="0" applyNumberFormat="1" applyFont="1" applyFill="1" applyBorder="1" applyAlignment="1">
      <alignment horizontal="right"/>
    </xf>
    <xf numFmtId="164" fontId="8" fillId="0" borderId="0" xfId="0" applyNumberFormat="1" applyFont="1" applyFill="1" applyBorder="1"/>
    <xf numFmtId="0" fontId="4" fillId="0" borderId="2" xfId="0" applyFont="1" applyFill="1" applyBorder="1" applyAlignment="1">
      <alignment horizontal="center" vertical="center" wrapText="1"/>
    </xf>
    <xf numFmtId="164" fontId="4" fillId="0" borderId="44"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4" fillId="0" borderId="45" xfId="0" applyNumberFormat="1" applyFont="1" applyFill="1" applyBorder="1" applyAlignment="1">
      <alignment horizontal="center" vertical="center" wrapText="1"/>
    </xf>
    <xf numFmtId="0" fontId="4" fillId="0" borderId="44" xfId="0" applyFont="1" applyFill="1" applyBorder="1" applyAlignment="1">
      <alignment horizontal="center" vertical="center" wrapText="1"/>
    </xf>
    <xf numFmtId="165" fontId="1" fillId="3" borderId="32" xfId="0" applyNumberFormat="1" applyFont="1" applyFill="1" applyBorder="1" applyAlignment="1">
      <alignment horizontal="right"/>
    </xf>
    <xf numFmtId="165" fontId="1" fillId="0" borderId="32" xfId="0" applyNumberFormat="1" applyFont="1" applyFill="1" applyBorder="1" applyAlignment="1">
      <alignment horizontal="right"/>
    </xf>
    <xf numFmtId="0" fontId="10" fillId="0" borderId="33" xfId="0" applyFont="1" applyFill="1" applyBorder="1" applyAlignment="1">
      <alignment horizontal="center" vertical="center" wrapText="1"/>
    </xf>
    <xf numFmtId="0" fontId="4" fillId="0" borderId="38" xfId="0" applyFont="1" applyFill="1" applyBorder="1" applyAlignment="1">
      <alignment horizontal="center" vertical="center" wrapText="1"/>
    </xf>
    <xf numFmtId="164" fontId="7" fillId="0" borderId="41" xfId="0" applyNumberFormat="1" applyFont="1" applyFill="1" applyBorder="1" applyAlignment="1">
      <alignment horizontal="right"/>
    </xf>
    <xf numFmtId="164" fontId="7" fillId="0" borderId="37" xfId="0" applyNumberFormat="1" applyFont="1" applyFill="1" applyBorder="1" applyAlignment="1">
      <alignment horizontal="right"/>
    </xf>
    <xf numFmtId="164" fontId="2" fillId="0" borderId="0" xfId="0" applyNumberFormat="1" applyFont="1" applyBorder="1"/>
    <xf numFmtId="164" fontId="1" fillId="0" borderId="0" xfId="1" applyNumberFormat="1" applyFont="1" applyBorder="1"/>
    <xf numFmtId="164" fontId="1" fillId="0" borderId="0" xfId="0" applyNumberFormat="1" applyFont="1" applyBorder="1"/>
    <xf numFmtId="164" fontId="7" fillId="0" borderId="38" xfId="0" applyNumberFormat="1" applyFont="1" applyFill="1" applyBorder="1" applyAlignment="1">
      <alignment horizontal="right"/>
    </xf>
    <xf numFmtId="164" fontId="7" fillId="0" borderId="39" xfId="0" applyNumberFormat="1" applyFont="1" applyFill="1" applyBorder="1" applyAlignment="1">
      <alignment horizontal="right"/>
    </xf>
    <xf numFmtId="164" fontId="7" fillId="0" borderId="40" xfId="0" applyNumberFormat="1" applyFont="1" applyFill="1" applyBorder="1" applyAlignment="1">
      <alignment horizontal="right"/>
    </xf>
    <xf numFmtId="164" fontId="7" fillId="0" borderId="25" xfId="0" applyNumberFormat="1" applyFont="1" applyFill="1" applyBorder="1" applyAlignment="1">
      <alignment horizontal="right"/>
    </xf>
    <xf numFmtId="164" fontId="7" fillId="0" borderId="27" xfId="0" applyNumberFormat="1" applyFont="1" applyFill="1" applyBorder="1" applyAlignment="1">
      <alignment horizontal="right"/>
    </xf>
    <xf numFmtId="164" fontId="4" fillId="0" borderId="25" xfId="0" applyNumberFormat="1" applyFont="1" applyFill="1" applyBorder="1"/>
    <xf numFmtId="0" fontId="4" fillId="2"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164" fontId="7" fillId="0" borderId="0" xfId="0" applyNumberFormat="1" applyFont="1" applyFill="1" applyBorder="1" applyAlignment="1">
      <alignment horizontal="right"/>
    </xf>
    <xf numFmtId="164" fontId="2" fillId="0" borderId="0" xfId="0" applyNumberFormat="1" applyFont="1" applyFill="1" applyBorder="1" applyAlignment="1">
      <alignment horizontal="center"/>
    </xf>
    <xf numFmtId="0" fontId="4" fillId="0" borderId="40" xfId="0" applyFont="1" applyFill="1" applyBorder="1" applyAlignment="1">
      <alignment horizontal="center" vertical="center" wrapText="1"/>
    </xf>
    <xf numFmtId="164" fontId="4" fillId="0" borderId="40" xfId="0" applyNumberFormat="1" applyFont="1" applyFill="1" applyBorder="1" applyAlignment="1">
      <alignment horizontal="center" vertical="center" wrapText="1"/>
    </xf>
    <xf numFmtId="0" fontId="4" fillId="0" borderId="47" xfId="0" applyFont="1" applyFill="1" applyBorder="1" applyAlignment="1">
      <alignment horizontal="center" vertical="center" wrapText="1"/>
    </xf>
    <xf numFmtId="164" fontId="4" fillId="0" borderId="48" xfId="0" applyNumberFormat="1" applyFont="1" applyFill="1" applyBorder="1" applyAlignment="1">
      <alignment horizontal="center" vertical="center" wrapText="1"/>
    </xf>
    <xf numFmtId="0" fontId="4" fillId="0" borderId="4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6" xfId="0"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3" xfId="0" applyFont="1" applyFill="1" applyBorder="1" applyAlignment="1">
      <alignment horizontal="center" vertical="center" wrapText="1"/>
    </xf>
    <xf numFmtId="164" fontId="1" fillId="3" borderId="44" xfId="0" applyNumberFormat="1" applyFont="1" applyFill="1" applyBorder="1" applyAlignment="1">
      <alignment horizontal="right" wrapText="1"/>
    </xf>
    <xf numFmtId="164" fontId="1" fillId="3" borderId="2" xfId="0" applyNumberFormat="1" applyFont="1" applyFill="1" applyBorder="1" applyAlignment="1">
      <alignment horizontal="right" wrapText="1"/>
    </xf>
    <xf numFmtId="164" fontId="1" fillId="3" borderId="45" xfId="0" applyNumberFormat="1" applyFont="1" applyFill="1" applyBorder="1" applyAlignment="1">
      <alignment horizontal="right" wrapText="1"/>
    </xf>
    <xf numFmtId="164" fontId="2" fillId="0" borderId="0" xfId="0" applyNumberFormat="1" applyFont="1" applyAlignment="1">
      <alignment horizontal="center" vertical="center"/>
    </xf>
    <xf numFmtId="164" fontId="1" fillId="0" borderId="33" xfId="0" applyNumberFormat="1" applyFont="1" applyBorder="1" applyAlignment="1">
      <alignment horizontal="center"/>
    </xf>
    <xf numFmtId="164" fontId="1" fillId="3" borderId="33" xfId="0" applyNumberFormat="1" applyFont="1" applyFill="1" applyBorder="1" applyAlignment="1">
      <alignment horizontal="center"/>
    </xf>
    <xf numFmtId="164" fontId="1" fillId="0" borderId="33" xfId="0" applyNumberFormat="1" applyFont="1" applyFill="1" applyBorder="1" applyAlignment="1">
      <alignment horizontal="center"/>
    </xf>
    <xf numFmtId="17" fontId="6" fillId="0" borderId="34"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3" borderId="32" xfId="0" applyFont="1" applyFill="1" applyBorder="1" applyAlignment="1">
      <alignment horizontal="center" vertical="center"/>
    </xf>
    <xf numFmtId="17" fontId="6" fillId="3" borderId="34"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11" fillId="0" borderId="48"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0" borderId="36" xfId="0" quotePrefix="1" applyFont="1" applyFill="1" applyBorder="1" applyAlignment="1">
      <alignment horizontal="center"/>
    </xf>
    <xf numFmtId="0" fontId="15" fillId="3" borderId="36" xfId="0" quotePrefix="1" applyFont="1" applyFill="1" applyBorder="1" applyAlignment="1">
      <alignment horizontal="center"/>
    </xf>
    <xf numFmtId="0" fontId="15" fillId="0" borderId="36" xfId="0" quotePrefix="1" applyFont="1" applyBorder="1" applyAlignment="1">
      <alignment horizontal="center"/>
    </xf>
    <xf numFmtId="0" fontId="11" fillId="0" borderId="28" xfId="0" applyFont="1" applyFill="1" applyBorder="1"/>
    <xf numFmtId="0" fontId="15" fillId="0" borderId="33" xfId="0" applyFont="1" applyFill="1" applyBorder="1" applyAlignment="1">
      <alignment horizontal="center" vertical="center"/>
    </xf>
    <xf numFmtId="0" fontId="15" fillId="3" borderId="33" xfId="0" applyFont="1" applyFill="1" applyBorder="1" applyAlignment="1">
      <alignment horizontal="center" vertical="center"/>
    </xf>
    <xf numFmtId="0" fontId="15" fillId="0" borderId="33" xfId="0" applyFont="1" applyBorder="1" applyAlignment="1">
      <alignment horizontal="center" vertical="center"/>
    </xf>
    <xf numFmtId="2" fontId="6" fillId="0" borderId="31" xfId="0" applyNumberFormat="1" applyFont="1" applyFill="1" applyBorder="1"/>
    <xf numFmtId="0" fontId="11" fillId="0" borderId="0" xfId="0" applyFont="1" applyAlignment="1">
      <alignment horizontal="center"/>
    </xf>
    <xf numFmtId="0" fontId="11" fillId="0" borderId="0" xfId="0" applyFont="1" applyAlignment="1">
      <alignment horizontal="center" vertical="center" wrapText="1"/>
    </xf>
    <xf numFmtId="0" fontId="11" fillId="0" borderId="0" xfId="0" applyFont="1" applyFill="1" applyAlignment="1">
      <alignment horizontal="center"/>
    </xf>
    <xf numFmtId="0" fontId="1" fillId="0" borderId="12" xfId="0" applyFont="1" applyBorder="1" applyAlignment="1">
      <alignment horizontal="center"/>
    </xf>
    <xf numFmtId="164" fontId="1" fillId="0" borderId="0" xfId="0" applyNumberFormat="1" applyFont="1" applyAlignment="1">
      <alignment horizontal="right"/>
    </xf>
    <xf numFmtId="164" fontId="1" fillId="0" borderId="0" xfId="0" applyNumberFormat="1" applyFont="1" applyAlignment="1">
      <alignment horizontal="right" vertical="center" wrapText="1"/>
    </xf>
    <xf numFmtId="164" fontId="1" fillId="4" borderId="32" xfId="0" applyNumberFormat="1" applyFont="1" applyFill="1" applyBorder="1" applyAlignment="1">
      <alignment horizontal="right"/>
    </xf>
    <xf numFmtId="164" fontId="1" fillId="4" borderId="2" xfId="0" applyNumberFormat="1" applyFont="1" applyFill="1" applyBorder="1" applyAlignment="1">
      <alignment horizontal="right" wrapText="1"/>
    </xf>
    <xf numFmtId="0" fontId="10" fillId="0" borderId="2" xfId="0" applyFont="1" applyFill="1" applyBorder="1" applyAlignment="1">
      <alignment horizontal="center" vertical="center" wrapText="1"/>
    </xf>
    <xf numFmtId="0" fontId="4" fillId="2" borderId="27" xfId="0" applyFont="1" applyFill="1" applyBorder="1" applyAlignment="1">
      <alignment horizontal="center" vertical="center" wrapText="1"/>
    </xf>
    <xf numFmtId="164" fontId="16" fillId="0" borderId="8" xfId="0" quotePrefix="1" applyNumberFormat="1" applyFont="1" applyBorder="1" applyAlignment="1">
      <alignment horizontal="center"/>
    </xf>
    <xf numFmtId="0" fontId="17" fillId="2" borderId="30" xfId="0" applyFont="1" applyFill="1" applyBorder="1" applyAlignment="1">
      <alignment horizontal="center" vertical="center" wrapText="1"/>
    </xf>
    <xf numFmtId="0" fontId="17" fillId="0" borderId="45" xfId="0" applyFont="1" applyFill="1" applyBorder="1" applyAlignment="1">
      <alignment horizontal="center" vertical="center" wrapText="1"/>
    </xf>
    <xf numFmtId="164" fontId="18" fillId="3" borderId="35" xfId="0" applyNumberFormat="1" applyFont="1" applyFill="1" applyBorder="1" applyAlignment="1">
      <alignment horizontal="right"/>
    </xf>
    <xf numFmtId="164" fontId="18" fillId="4" borderId="35" xfId="0" applyNumberFormat="1" applyFont="1" applyFill="1" applyBorder="1" applyAlignment="1">
      <alignment horizontal="right"/>
    </xf>
    <xf numFmtId="164" fontId="18" fillId="0" borderId="35" xfId="0" applyNumberFormat="1" applyFont="1" applyFill="1" applyBorder="1" applyAlignment="1">
      <alignment horizontal="right"/>
    </xf>
    <xf numFmtId="0" fontId="19" fillId="0" borderId="0" xfId="0" applyFont="1"/>
    <xf numFmtId="0" fontId="10" fillId="3" borderId="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6" xfId="0" applyFont="1" applyFill="1" applyBorder="1" applyAlignment="1">
      <alignment horizontal="justify" vertical="center"/>
    </xf>
    <xf numFmtId="0" fontId="6" fillId="3" borderId="36" xfId="0" applyFont="1" applyFill="1" applyBorder="1" applyAlignment="1">
      <alignment horizontal="justify" vertical="center"/>
    </xf>
    <xf numFmtId="0" fontId="6" fillId="3" borderId="36" xfId="0" applyFont="1" applyFill="1" applyBorder="1" applyAlignment="1">
      <alignment vertical="center" wrapText="1"/>
    </xf>
    <xf numFmtId="164" fontId="6" fillId="3" borderId="33" xfId="0" applyNumberFormat="1" applyFont="1" applyFill="1" applyBorder="1" applyAlignment="1">
      <alignment horizontal="center" vertical="center" wrapText="1"/>
    </xf>
    <xf numFmtId="2" fontId="1" fillId="3" borderId="35" xfId="0" quotePrefix="1"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164" fontId="6" fillId="0" borderId="9" xfId="0" applyNumberFormat="1" applyFont="1" applyFill="1" applyBorder="1" applyAlignment="1">
      <alignment horizontal="center" vertical="center" wrapText="1"/>
    </xf>
    <xf numFmtId="2" fontId="1" fillId="0" borderId="35" xfId="0" quotePrefix="1" applyNumberFormat="1" applyFont="1" applyFill="1" applyBorder="1" applyAlignment="1">
      <alignment horizontal="center" vertical="center" wrapText="1"/>
    </xf>
    <xf numFmtId="164" fontId="7" fillId="3" borderId="32" xfId="0" quotePrefix="1" applyNumberFormat="1" applyFont="1" applyFill="1" applyBorder="1"/>
    <xf numFmtId="164" fontId="7" fillId="3" borderId="33" xfId="0" applyNumberFormat="1" applyFont="1" applyFill="1" applyBorder="1"/>
    <xf numFmtId="164" fontId="7" fillId="3" borderId="35" xfId="0" applyNumberFormat="1" applyFont="1" applyFill="1" applyBorder="1"/>
    <xf numFmtId="166" fontId="1" fillId="0" borderId="46" xfId="0" applyNumberFormat="1" applyFont="1" applyFill="1" applyBorder="1" applyAlignment="1">
      <alignment horizontal="center" vertical="center"/>
    </xf>
    <xf numFmtId="166" fontId="1" fillId="0" borderId="34" xfId="0" applyNumberFormat="1" applyFont="1" applyFill="1" applyBorder="1" applyAlignment="1">
      <alignment horizontal="center" vertical="center"/>
    </xf>
    <xf numFmtId="166" fontId="1" fillId="3" borderId="32" xfId="0" applyNumberFormat="1" applyFont="1" applyFill="1" applyBorder="1" applyAlignment="1">
      <alignment horizontal="center" vertical="center"/>
    </xf>
    <xf numFmtId="166" fontId="1" fillId="3" borderId="34" xfId="0" applyNumberFormat="1" applyFont="1" applyFill="1" applyBorder="1" applyAlignment="1">
      <alignment horizontal="center" vertical="center"/>
    </xf>
    <xf numFmtId="165" fontId="1" fillId="0" borderId="32" xfId="0" applyNumberFormat="1" applyFont="1" applyBorder="1" applyAlignment="1">
      <alignment horizontal="center" vertical="center"/>
    </xf>
    <xf numFmtId="165" fontId="1" fillId="0" borderId="34" xfId="0" applyNumberFormat="1" applyFont="1" applyFill="1" applyBorder="1" applyAlignment="1">
      <alignment horizontal="center" vertical="center"/>
    </xf>
    <xf numFmtId="165" fontId="1" fillId="3" borderId="32" xfId="0" applyNumberFormat="1" applyFont="1" applyFill="1" applyBorder="1" applyAlignment="1">
      <alignment horizontal="center" vertical="center"/>
    </xf>
    <xf numFmtId="165" fontId="1" fillId="3" borderId="34" xfId="0" applyNumberFormat="1" applyFont="1" applyFill="1" applyBorder="1" applyAlignment="1">
      <alignment horizontal="center" vertical="center"/>
    </xf>
    <xf numFmtId="165" fontId="1" fillId="0" borderId="32"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1" fillId="0" borderId="12" xfId="0" applyFont="1" applyBorder="1" applyAlignment="1">
      <alignment horizontal="center"/>
    </xf>
    <xf numFmtId="0" fontId="1" fillId="0" borderId="33" xfId="0" applyFont="1" applyFill="1" applyBorder="1" applyAlignment="1">
      <alignment horizontal="center" vertical="center"/>
    </xf>
    <xf numFmtId="164" fontId="1" fillId="0" borderId="33" xfId="0" applyNumberFormat="1" applyFont="1" applyFill="1" applyBorder="1" applyAlignment="1">
      <alignment horizontal="center" vertical="center"/>
    </xf>
    <xf numFmtId="0" fontId="1" fillId="3" borderId="33" xfId="0" applyFont="1" applyFill="1" applyBorder="1" applyAlignment="1">
      <alignment horizontal="center" vertical="center"/>
    </xf>
    <xf numFmtId="164" fontId="1" fillId="3" borderId="33" xfId="0" applyNumberFormat="1" applyFont="1" applyFill="1" applyBorder="1" applyAlignment="1">
      <alignment horizontal="center" vertical="center"/>
    </xf>
    <xf numFmtId="0" fontId="15" fillId="0" borderId="5" xfId="0" applyFont="1" applyFill="1" applyBorder="1" applyAlignment="1">
      <alignment horizontal="center" vertical="center" wrapText="1"/>
    </xf>
    <xf numFmtId="165" fontId="1" fillId="3" borderId="32" xfId="0" applyNumberFormat="1" applyFont="1" applyFill="1" applyBorder="1" applyAlignment="1">
      <alignment horizontal="right" vertical="center"/>
    </xf>
    <xf numFmtId="165" fontId="1" fillId="0" borderId="32" xfId="0" applyNumberFormat="1" applyFont="1" applyFill="1" applyBorder="1" applyAlignment="1">
      <alignment horizontal="right" vertical="center"/>
    </xf>
    <xf numFmtId="0" fontId="20" fillId="0" borderId="0" xfId="0" applyFont="1" applyAlignment="1">
      <alignment vertical="center"/>
    </xf>
    <xf numFmtId="0" fontId="6" fillId="6" borderId="36" xfId="0" applyFont="1" applyFill="1" applyBorder="1" applyAlignment="1">
      <alignment horizontal="justify" vertical="center"/>
    </xf>
    <xf numFmtId="0" fontId="1" fillId="0" borderId="12" xfId="0" applyFont="1" applyBorder="1" applyAlignment="1">
      <alignment horizontal="center"/>
    </xf>
    <xf numFmtId="0" fontId="4" fillId="2" borderId="4"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2" fontId="2" fillId="0" borderId="35" xfId="0" quotePrefix="1" applyNumberFormat="1" applyFont="1" applyFill="1" applyBorder="1" applyAlignment="1">
      <alignment horizontal="center" vertical="center" wrapText="1"/>
    </xf>
    <xf numFmtId="2" fontId="2" fillId="3" borderId="35" xfId="0" quotePrefix="1" applyNumberFormat="1" applyFont="1" applyFill="1" applyBorder="1" applyAlignment="1">
      <alignment horizontal="center" vertical="center" wrapText="1"/>
    </xf>
    <xf numFmtId="2" fontId="7" fillId="0" borderId="31" xfId="0" applyNumberFormat="1" applyFont="1" applyFill="1" applyBorder="1"/>
    <xf numFmtId="0" fontId="6" fillId="0" borderId="36" xfId="0" applyFont="1" applyFill="1" applyBorder="1" applyAlignment="1">
      <alignment vertical="center" wrapText="1"/>
    </xf>
    <xf numFmtId="0" fontId="6" fillId="6" borderId="32" xfId="0" applyFont="1" applyFill="1" applyBorder="1" applyAlignment="1">
      <alignment horizontal="center" vertical="center"/>
    </xf>
    <xf numFmtId="0" fontId="10" fillId="6" borderId="2" xfId="0" applyFont="1" applyFill="1" applyBorder="1" applyAlignment="1">
      <alignment horizontal="center" vertical="center" wrapText="1"/>
    </xf>
    <xf numFmtId="17" fontId="6" fillId="6" borderId="34" xfId="0" applyNumberFormat="1" applyFont="1" applyFill="1" applyBorder="1" applyAlignment="1">
      <alignment horizontal="center" vertical="center"/>
    </xf>
    <xf numFmtId="0" fontId="15" fillId="6" borderId="33" xfId="0" applyFont="1" applyFill="1" applyBorder="1" applyAlignment="1">
      <alignment horizontal="center" vertical="center"/>
    </xf>
    <xf numFmtId="0" fontId="10" fillId="6" borderId="33" xfId="0" applyFont="1" applyFill="1" applyBorder="1" applyAlignment="1">
      <alignment horizontal="center" vertical="center" wrapText="1"/>
    </xf>
    <xf numFmtId="164" fontId="6" fillId="6" borderId="33" xfId="0" applyNumberFormat="1" applyFont="1" applyFill="1" applyBorder="1" applyAlignment="1">
      <alignment horizontal="center" vertical="center" wrapText="1"/>
    </xf>
    <xf numFmtId="0" fontId="15" fillId="6" borderId="36" xfId="0" quotePrefix="1" applyFont="1" applyFill="1" applyBorder="1" applyAlignment="1">
      <alignment horizontal="center"/>
    </xf>
    <xf numFmtId="164" fontId="1" fillId="6" borderId="32" xfId="0" applyNumberFormat="1" applyFont="1" applyFill="1" applyBorder="1" applyAlignment="1">
      <alignment horizontal="right"/>
    </xf>
    <xf numFmtId="164" fontId="1" fillId="6" borderId="2" xfId="0" applyNumberFormat="1" applyFont="1" applyFill="1" applyBorder="1" applyAlignment="1">
      <alignment horizontal="right" wrapText="1"/>
    </xf>
    <xf numFmtId="164" fontId="1" fillId="6" borderId="33" xfId="0" applyNumberFormat="1" applyFont="1" applyFill="1" applyBorder="1" applyAlignment="1">
      <alignment horizontal="right"/>
    </xf>
    <xf numFmtId="164" fontId="1" fillId="6" borderId="35" xfId="0" applyNumberFormat="1" applyFont="1" applyFill="1" applyBorder="1" applyAlignment="1">
      <alignment horizontal="right"/>
    </xf>
    <xf numFmtId="164" fontId="18" fillId="6" borderId="35" xfId="0" applyNumberFormat="1" applyFont="1" applyFill="1" applyBorder="1" applyAlignment="1">
      <alignment horizontal="right"/>
    </xf>
    <xf numFmtId="165" fontId="1" fillId="6" borderId="34" xfId="0" applyNumberFormat="1" applyFont="1" applyFill="1" applyBorder="1" applyAlignment="1">
      <alignment horizontal="center" vertical="center"/>
    </xf>
    <xf numFmtId="0" fontId="1" fillId="6" borderId="33" xfId="0" applyFont="1" applyFill="1" applyBorder="1" applyAlignment="1">
      <alignment horizontal="center" vertical="center"/>
    </xf>
    <xf numFmtId="164" fontId="1" fillId="6" borderId="33" xfId="0" applyNumberFormat="1" applyFont="1" applyFill="1" applyBorder="1" applyAlignment="1">
      <alignment horizontal="center" vertical="center"/>
    </xf>
    <xf numFmtId="2" fontId="21" fillId="0" borderId="35" xfId="0" quotePrefix="1" applyNumberFormat="1" applyFont="1" applyFill="1" applyBorder="1" applyAlignment="1">
      <alignment horizontal="center" vertical="center" wrapText="1"/>
    </xf>
    <xf numFmtId="2" fontId="21" fillId="3" borderId="35" xfId="0" quotePrefix="1" applyNumberFormat="1" applyFont="1" applyFill="1" applyBorder="1" applyAlignment="1">
      <alignment horizontal="center" vertical="center" wrapText="1"/>
    </xf>
    <xf numFmtId="164" fontId="1" fillId="0" borderId="2" xfId="0" applyNumberFormat="1" applyFont="1" applyFill="1" applyBorder="1" applyAlignment="1">
      <alignment horizontal="right" wrapText="1"/>
    </xf>
    <xf numFmtId="167" fontId="2" fillId="3" borderId="35" xfId="0" quotePrefix="1" applyNumberFormat="1" applyFont="1" applyFill="1" applyBorder="1" applyAlignment="1">
      <alignment horizontal="center" vertical="center" wrapText="1"/>
    </xf>
    <xf numFmtId="166" fontId="1" fillId="6" borderId="32" xfId="0" applyNumberFormat="1" applyFont="1" applyFill="1" applyBorder="1" applyAlignment="1">
      <alignment horizontal="center" vertical="center"/>
    </xf>
    <xf numFmtId="166" fontId="1" fillId="6" borderId="34" xfId="0" applyNumberFormat="1" applyFont="1" applyFill="1" applyBorder="1" applyAlignment="1">
      <alignment horizontal="center" vertical="center"/>
    </xf>
    <xf numFmtId="2" fontId="21" fillId="6" borderId="35" xfId="0" quotePrefix="1" applyNumberFormat="1" applyFont="1" applyFill="1" applyBorder="1" applyAlignment="1">
      <alignment horizontal="center" vertical="center" wrapText="1"/>
    </xf>
    <xf numFmtId="0" fontId="6" fillId="6" borderId="33" xfId="0" applyFont="1" applyFill="1" applyBorder="1" applyAlignment="1">
      <alignment horizontal="center" vertical="center" wrapText="1"/>
    </xf>
    <xf numFmtId="165" fontId="1" fillId="6" borderId="32" xfId="0" applyNumberFormat="1" applyFont="1" applyFill="1" applyBorder="1" applyAlignment="1">
      <alignment horizontal="right" vertical="center"/>
    </xf>
    <xf numFmtId="0" fontId="6" fillId="6" borderId="33" xfId="0" applyFont="1" applyFill="1" applyBorder="1" applyAlignment="1">
      <alignment horizontal="center" vertical="center"/>
    </xf>
    <xf numFmtId="164" fontId="6" fillId="6" borderId="9" xfId="0" applyNumberFormat="1" applyFont="1" applyFill="1" applyBorder="1" applyAlignment="1">
      <alignment horizontal="center" vertical="center" wrapText="1"/>
    </xf>
    <xf numFmtId="0" fontId="15" fillId="0" borderId="0" xfId="0" applyFont="1" applyAlignment="1">
      <alignment vertical="center"/>
    </xf>
    <xf numFmtId="0" fontId="15" fillId="0" borderId="36" xfId="0" quotePrefix="1" applyFont="1" applyFill="1" applyBorder="1" applyAlignment="1">
      <alignment horizontal="center" vertical="center"/>
    </xf>
    <xf numFmtId="0" fontId="15" fillId="3" borderId="36" xfId="0" quotePrefix="1" applyFont="1" applyFill="1" applyBorder="1" applyAlignment="1">
      <alignment horizontal="center" vertical="center"/>
    </xf>
    <xf numFmtId="0" fontId="15" fillId="6" borderId="36" xfId="0" quotePrefix="1" applyFont="1" applyFill="1" applyBorder="1" applyAlignment="1">
      <alignment horizontal="center" vertical="center"/>
    </xf>
    <xf numFmtId="164" fontId="7" fillId="0" borderId="32" xfId="0" applyNumberFormat="1" applyFont="1" applyFill="1" applyBorder="1" applyAlignment="1">
      <alignment horizontal="right"/>
    </xf>
    <xf numFmtId="164" fontId="7" fillId="0" borderId="27" xfId="0" applyNumberFormat="1" applyFont="1" applyFill="1" applyBorder="1"/>
    <xf numFmtId="164" fontId="7" fillId="0" borderId="37" xfId="0" applyNumberFormat="1" applyFont="1" applyFill="1" applyBorder="1"/>
    <xf numFmtId="0" fontId="4" fillId="2" borderId="4" xfId="0" applyFont="1" applyFill="1" applyBorder="1" applyAlignment="1">
      <alignment horizontal="center" vertical="center" wrapText="1"/>
    </xf>
    <xf numFmtId="0" fontId="15" fillId="6" borderId="0" xfId="0" applyFont="1" applyFill="1" applyAlignment="1">
      <alignment horizontal="center" vertical="center"/>
    </xf>
    <xf numFmtId="0" fontId="15" fillId="3" borderId="5" xfId="0" applyFont="1" applyFill="1" applyBorder="1" applyAlignment="1">
      <alignment horizontal="center" vertical="center" wrapText="1"/>
    </xf>
    <xf numFmtId="0" fontId="1" fillId="0" borderId="12" xfId="0" applyFont="1" applyBorder="1" applyAlignment="1">
      <alignment horizontal="center"/>
    </xf>
    <xf numFmtId="0" fontId="4" fillId="2" borderId="4"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15" fillId="0" borderId="0" xfId="0" applyFont="1" applyAlignment="1">
      <alignment horizontal="center" vertical="center"/>
    </xf>
    <xf numFmtId="0" fontId="6" fillId="3" borderId="33" xfId="0" applyFont="1" applyFill="1" applyBorder="1" applyAlignment="1">
      <alignment horizontal="center" vertical="center"/>
    </xf>
    <xf numFmtId="164" fontId="6" fillId="3" borderId="9" xfId="0" applyNumberFormat="1" applyFont="1" applyFill="1" applyBorder="1" applyAlignment="1">
      <alignment horizontal="center" vertical="center" wrapText="1"/>
    </xf>
    <xf numFmtId="167" fontId="21" fillId="3" borderId="35" xfId="0" quotePrefix="1"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12" xfId="0" applyFont="1" applyBorder="1" applyAlignment="1">
      <alignment horizontal="center"/>
    </xf>
    <xf numFmtId="0" fontId="21" fillId="3" borderId="5" xfId="0" applyFont="1" applyFill="1" applyBorder="1" applyAlignment="1">
      <alignment horizontal="center" vertical="center" wrapText="1"/>
    </xf>
    <xf numFmtId="0" fontId="21" fillId="0" borderId="33" xfId="0" applyFont="1" applyFill="1" applyBorder="1" applyAlignment="1">
      <alignment horizontal="center" vertical="center"/>
    </xf>
    <xf numFmtId="0" fontId="21" fillId="3" borderId="33"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33" xfId="0" applyFont="1" applyFill="1" applyBorder="1" applyAlignment="1">
      <alignment horizontal="center" vertical="center"/>
    </xf>
    <xf numFmtId="0" fontId="17" fillId="6" borderId="30" xfId="0" applyFont="1" applyFill="1" applyBorder="1" applyAlignment="1">
      <alignment horizontal="center" vertical="center" wrapText="1"/>
    </xf>
    <xf numFmtId="15" fontId="13" fillId="5" borderId="0" xfId="0" quotePrefix="1" applyNumberFormat="1" applyFont="1" applyFill="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5" fontId="1" fillId="0" borderId="12" xfId="0" applyNumberFormat="1" applyFont="1" applyBorder="1" applyAlignment="1">
      <alignment horizontal="center"/>
    </xf>
    <xf numFmtId="0" fontId="1" fillId="0" borderId="12" xfId="0" applyFont="1" applyBorder="1" applyAlignment="1">
      <alignment horizontal="center"/>
    </xf>
    <xf numFmtId="0" fontId="4" fillId="2" borderId="16" xfId="0" applyFont="1" applyFill="1" applyBorder="1" applyAlignment="1">
      <alignment horizontal="center"/>
    </xf>
    <xf numFmtId="0" fontId="4" fillId="2" borderId="7"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164" fontId="4" fillId="2" borderId="22" xfId="0" applyNumberFormat="1" applyFont="1" applyFill="1" applyBorder="1" applyAlignment="1">
      <alignment horizontal="center"/>
    </xf>
    <xf numFmtId="164" fontId="4" fillId="2" borderId="12" xfId="0" applyNumberFormat="1" applyFont="1" applyFill="1" applyBorder="1" applyAlignment="1">
      <alignment horizontal="center"/>
    </xf>
    <xf numFmtId="164" fontId="4" fillId="2" borderId="23" xfId="0" applyNumberFormat="1" applyFont="1" applyFill="1" applyBorder="1" applyAlignment="1">
      <alignment horizontal="center"/>
    </xf>
    <xf numFmtId="0" fontId="1" fillId="0" borderId="0" xfId="0" applyFont="1" applyBorder="1" applyAlignment="1">
      <alignment horizontal="center"/>
    </xf>
    <xf numFmtId="49" fontId="1" fillId="0" borderId="11" xfId="0" applyNumberFormat="1" applyFont="1" applyBorder="1" applyAlignment="1">
      <alignment horizontal="center"/>
    </xf>
    <xf numFmtId="49" fontId="1" fillId="0" borderId="11" xfId="0" quotePrefix="1" applyNumberFormat="1" applyFont="1" applyBorder="1" applyAlignment="1">
      <alignment horizontal="center"/>
    </xf>
    <xf numFmtId="0" fontId="4" fillId="2" borderId="22" xfId="0" applyFont="1" applyFill="1" applyBorder="1" applyAlignment="1">
      <alignment horizontal="center"/>
    </xf>
    <xf numFmtId="0" fontId="4" fillId="2" borderId="12" xfId="0" applyFont="1" applyFill="1" applyBorder="1" applyAlignment="1">
      <alignment horizontal="center"/>
    </xf>
    <xf numFmtId="0" fontId="4" fillId="2" borderId="23" xfId="0" applyFont="1" applyFill="1" applyBorder="1" applyAlignment="1">
      <alignment horizontal="center"/>
    </xf>
    <xf numFmtId="0" fontId="4" fillId="2" borderId="42" xfId="0" applyFont="1" applyFill="1" applyBorder="1" applyAlignment="1">
      <alignment horizontal="center"/>
    </xf>
    <xf numFmtId="0" fontId="4" fillId="2" borderId="1" xfId="0" applyFont="1" applyFill="1" applyBorder="1" applyAlignment="1">
      <alignment horizontal="center"/>
    </xf>
    <xf numFmtId="0" fontId="4" fillId="2" borderId="43"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2" fillId="0" borderId="12" xfId="0" applyNumberFormat="1" applyFont="1" applyBorder="1" applyAlignment="1">
      <alignment horizontal="center"/>
    </xf>
    <xf numFmtId="0" fontId="14" fillId="0" borderId="0" xfId="0" applyFont="1" applyAlignment="1">
      <alignment horizontal="center"/>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1" fillId="0" borderId="0" xfId="0" applyFont="1" applyAlignment="1">
      <alignment horizontal="center"/>
    </xf>
    <xf numFmtId="15" fontId="13" fillId="6" borderId="0" xfId="0" quotePrefix="1" applyNumberFormat="1" applyFont="1" applyFill="1" applyAlignment="1">
      <alignment horizontal="center"/>
    </xf>
    <xf numFmtId="0" fontId="24" fillId="6" borderId="3" xfId="0" applyFont="1" applyFill="1" applyBorder="1" applyAlignment="1">
      <alignment horizontal="center"/>
    </xf>
    <xf numFmtId="0" fontId="24" fillId="6" borderId="4" xfId="0" applyFont="1" applyFill="1" applyBorder="1" applyAlignment="1">
      <alignment horizontal="center"/>
    </xf>
    <xf numFmtId="0" fontId="11" fillId="6" borderId="16" xfId="0" applyFont="1" applyFill="1" applyBorder="1" applyAlignment="1">
      <alignment horizontal="center"/>
    </xf>
    <xf numFmtId="0" fontId="11" fillId="6" borderId="7" xfId="0" applyFont="1" applyFill="1" applyBorder="1" applyAlignment="1">
      <alignment horizontal="center"/>
    </xf>
    <xf numFmtId="167" fontId="11" fillId="6" borderId="42" xfId="0" applyNumberFormat="1" applyFont="1" applyFill="1" applyBorder="1" applyAlignment="1">
      <alignment horizontal="center"/>
    </xf>
    <xf numFmtId="167" fontId="11" fillId="6" borderId="1" xfId="0" applyNumberFormat="1" applyFont="1" applyFill="1" applyBorder="1" applyAlignment="1">
      <alignment horizontal="center"/>
    </xf>
    <xf numFmtId="0" fontId="11" fillId="6" borderId="43" xfId="0" applyFont="1" applyFill="1" applyBorder="1" applyAlignment="1">
      <alignment horizontal="center" vertical="center" wrapText="1"/>
    </xf>
    <xf numFmtId="0" fontId="11" fillId="6" borderId="4" xfId="0" applyFont="1" applyFill="1" applyBorder="1" applyAlignment="1">
      <alignment horizontal="center" vertical="center" wrapText="1"/>
    </xf>
    <xf numFmtId="164" fontId="21" fillId="0" borderId="53" xfId="0" applyNumberFormat="1" applyFont="1" applyFill="1" applyBorder="1" applyAlignment="1">
      <alignment horizontal="center" vertical="center"/>
    </xf>
    <xf numFmtId="164" fontId="21" fillId="0" borderId="34" xfId="0" applyNumberFormat="1" applyFont="1" applyFill="1" applyBorder="1" applyAlignment="1">
      <alignment horizontal="center" vertical="center"/>
    </xf>
    <xf numFmtId="164" fontId="21" fillId="3" borderId="53" xfId="0" applyNumberFormat="1" applyFont="1" applyFill="1" applyBorder="1" applyAlignment="1">
      <alignment horizontal="center" vertical="center"/>
    </xf>
    <xf numFmtId="164" fontId="21" fillId="3" borderId="34" xfId="0" applyNumberFormat="1" applyFont="1" applyFill="1" applyBorder="1" applyAlignment="1">
      <alignment horizontal="center" vertical="center"/>
    </xf>
    <xf numFmtId="164" fontId="11" fillId="6" borderId="14" xfId="0" applyNumberFormat="1" applyFont="1" applyFill="1" applyBorder="1" applyAlignment="1">
      <alignment horizontal="center" wrapText="1"/>
    </xf>
    <xf numFmtId="164" fontId="11" fillId="6" borderId="17" xfId="0" applyNumberFormat="1" applyFont="1" applyFill="1" applyBorder="1" applyAlignment="1">
      <alignment horizontal="center" wrapText="1"/>
    </xf>
    <xf numFmtId="168" fontId="11" fillId="6" borderId="21" xfId="0" applyNumberFormat="1" applyFont="1" applyFill="1" applyBorder="1" applyAlignment="1">
      <alignment horizontal="center"/>
    </xf>
    <xf numFmtId="168" fontId="11" fillId="6" borderId="24" xfId="0" applyNumberFormat="1" applyFont="1" applyFill="1" applyBorder="1" applyAlignment="1">
      <alignment horizontal="center"/>
    </xf>
    <xf numFmtId="164" fontId="11" fillId="6" borderId="28" xfId="0" applyNumberFormat="1" applyFont="1" applyFill="1" applyBorder="1" applyAlignment="1">
      <alignment horizontal="center" vertical="center" wrapText="1"/>
    </xf>
    <xf numFmtId="164" fontId="11" fillId="6" borderId="31" xfId="0" applyNumberFormat="1" applyFont="1" applyFill="1" applyBorder="1" applyAlignment="1">
      <alignment horizontal="center" vertical="center" wrapText="1"/>
    </xf>
    <xf numFmtId="164" fontId="21" fillId="3" borderId="53" xfId="0" applyNumberFormat="1" applyFont="1" applyFill="1" applyBorder="1" applyAlignment="1">
      <alignment horizontal="center" vertical="center" wrapText="1"/>
    </xf>
    <xf numFmtId="164" fontId="21" fillId="3" borderId="34" xfId="0" applyNumberFormat="1" applyFont="1" applyFill="1" applyBorder="1" applyAlignment="1">
      <alignment horizontal="center" vertical="center" wrapText="1"/>
    </xf>
    <xf numFmtId="164" fontId="4" fillId="0" borderId="52" xfId="0" applyNumberFormat="1" applyFont="1" applyFill="1" applyBorder="1" applyAlignment="1">
      <alignment horizontal="center" vertical="center" wrapText="1"/>
    </xf>
    <xf numFmtId="164" fontId="4" fillId="0" borderId="39" xfId="0" applyNumberFormat="1" applyFont="1" applyFill="1" applyBorder="1" applyAlignment="1">
      <alignment horizontal="center" vertical="center" wrapText="1"/>
    </xf>
    <xf numFmtId="164" fontId="4" fillId="0" borderId="48" xfId="0" applyNumberFormat="1" applyFont="1" applyFill="1" applyBorder="1" applyAlignment="1">
      <alignment horizontal="center" vertical="center" wrapText="1"/>
    </xf>
    <xf numFmtId="164" fontId="4" fillId="0" borderId="47" xfId="0" applyNumberFormat="1" applyFont="1" applyFill="1" applyBorder="1" applyAlignment="1">
      <alignment horizontal="center" vertical="center" wrapText="1"/>
    </xf>
    <xf numFmtId="164" fontId="21" fillId="0" borderId="36" xfId="0" applyNumberFormat="1" applyFont="1" applyFill="1" applyBorder="1" applyAlignment="1">
      <alignment horizontal="center" vertical="center"/>
    </xf>
    <xf numFmtId="164" fontId="21" fillId="0" borderId="54" xfId="0" applyNumberFormat="1" applyFont="1" applyFill="1" applyBorder="1" applyAlignment="1">
      <alignment horizontal="center" vertical="center"/>
    </xf>
    <xf numFmtId="164" fontId="21" fillId="3" borderId="36" xfId="0" applyNumberFormat="1" applyFont="1" applyFill="1" applyBorder="1" applyAlignment="1">
      <alignment horizontal="center" vertical="center"/>
    </xf>
    <xf numFmtId="164" fontId="21" fillId="3" borderId="54" xfId="0" applyNumberFormat="1" applyFont="1" applyFill="1" applyBorder="1" applyAlignment="1">
      <alignment horizontal="center" vertical="center"/>
    </xf>
    <xf numFmtId="164" fontId="21" fillId="3" borderId="36" xfId="0" applyNumberFormat="1" applyFont="1" applyFill="1" applyBorder="1" applyAlignment="1">
      <alignment horizontal="center" vertical="center" wrapText="1"/>
    </xf>
    <xf numFmtId="164" fontId="21" fillId="3" borderId="54" xfId="0" applyNumberFormat="1" applyFont="1" applyFill="1" applyBorder="1" applyAlignment="1">
      <alignment horizontal="center" vertical="center" wrapText="1"/>
    </xf>
    <xf numFmtId="164" fontId="2" fillId="0" borderId="55" xfId="0" applyNumberFormat="1" applyFont="1" applyFill="1" applyBorder="1" applyAlignment="1">
      <alignment horizontal="center"/>
    </xf>
    <xf numFmtId="164" fontId="2" fillId="0" borderId="56" xfId="0" applyNumberFormat="1" applyFont="1" applyFill="1" applyBorder="1" applyAlignment="1">
      <alignment horizontal="center"/>
    </xf>
    <xf numFmtId="164" fontId="2" fillId="0" borderId="57" xfId="0" applyNumberFormat="1" applyFont="1" applyFill="1" applyBorder="1" applyAlignment="1">
      <alignment horizontal="center"/>
    </xf>
    <xf numFmtId="164" fontId="2" fillId="0" borderId="58" xfId="0" applyNumberFormat="1" applyFont="1" applyFill="1" applyBorder="1" applyAlignment="1">
      <alignment horizontal="center"/>
    </xf>
    <xf numFmtId="164" fontId="23" fillId="0" borderId="49" xfId="0" applyNumberFormat="1" applyFont="1" applyBorder="1" applyAlignment="1">
      <alignment horizontal="center" vertical="center" wrapText="1"/>
    </xf>
    <xf numFmtId="164" fontId="23" fillId="0" borderId="50" xfId="0" applyNumberFormat="1" applyFont="1" applyBorder="1" applyAlignment="1">
      <alignment horizontal="center" vertical="center" wrapText="1"/>
    </xf>
    <xf numFmtId="164" fontId="23" fillId="0" borderId="51" xfId="0" applyNumberFormat="1" applyFont="1" applyBorder="1" applyAlignment="1">
      <alignment horizontal="center" vertical="center" wrapText="1"/>
    </xf>
    <xf numFmtId="164" fontId="22" fillId="0" borderId="49" xfId="0" applyNumberFormat="1" applyFont="1" applyBorder="1" applyAlignment="1">
      <alignment horizontal="left" vertical="center" wrapText="1"/>
    </xf>
    <xf numFmtId="164" fontId="22" fillId="0" borderId="50" xfId="0" applyNumberFormat="1" applyFont="1" applyBorder="1" applyAlignment="1">
      <alignment horizontal="left" vertical="center" wrapText="1"/>
    </xf>
    <xf numFmtId="164" fontId="22" fillId="0" borderId="51" xfId="0" applyNumberFormat="1" applyFont="1" applyBorder="1" applyAlignment="1">
      <alignment horizontal="left" vertical="center" wrapText="1"/>
    </xf>
    <xf numFmtId="164" fontId="22" fillId="7" borderId="49" xfId="0" applyNumberFormat="1" applyFont="1" applyFill="1" applyBorder="1" applyAlignment="1">
      <alignment horizontal="left" vertical="center" wrapText="1"/>
    </xf>
    <xf numFmtId="164" fontId="22" fillId="7" borderId="50" xfId="0" applyNumberFormat="1" applyFont="1" applyFill="1" applyBorder="1" applyAlignment="1">
      <alignment horizontal="left" vertical="center" wrapText="1"/>
    </xf>
    <xf numFmtId="164" fontId="22" fillId="7" borderId="51" xfId="0" applyNumberFormat="1" applyFont="1" applyFill="1" applyBorder="1" applyAlignment="1">
      <alignment horizontal="left" vertical="center" wrapText="1"/>
    </xf>
    <xf numFmtId="164" fontId="22" fillId="5" borderId="49" xfId="0" applyNumberFormat="1" applyFont="1" applyFill="1" applyBorder="1" applyAlignment="1">
      <alignment horizontal="left" vertical="center" wrapText="1"/>
    </xf>
    <xf numFmtId="164" fontId="22" fillId="5" borderId="50" xfId="0" applyNumberFormat="1" applyFont="1" applyFill="1" applyBorder="1" applyAlignment="1">
      <alignment horizontal="left" vertical="center" wrapText="1"/>
    </xf>
    <xf numFmtId="164" fontId="22" fillId="5" borderId="51" xfId="0" applyNumberFormat="1" applyFont="1" applyFill="1" applyBorder="1" applyAlignment="1">
      <alignment horizontal="left" vertical="center" wrapText="1"/>
    </xf>
  </cellXfs>
  <cellStyles count="2">
    <cellStyle name="Moneda" xfId="1" builtinId="4"/>
    <cellStyle name="Normal" xfId="0" builtinId="0"/>
  </cellStyles>
  <dxfs count="0"/>
  <tableStyles count="0" defaultTableStyle="TableStyleMedium9"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9527</xdr:rowOff>
    </xdr:from>
    <xdr:to>
      <xdr:col>2</xdr:col>
      <xdr:colOff>514350</xdr:colOff>
      <xdr:row>4</xdr:row>
      <xdr:rowOff>162364</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66675" y="171452"/>
          <a:ext cx="1895475" cy="84816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9527</xdr:rowOff>
    </xdr:from>
    <xdr:to>
      <xdr:col>3</xdr:col>
      <xdr:colOff>638175</xdr:colOff>
      <xdr:row>4</xdr:row>
      <xdr:rowOff>219075</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66675" y="171452"/>
          <a:ext cx="1981200" cy="90487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9527</xdr:rowOff>
    </xdr:from>
    <xdr:to>
      <xdr:col>4</xdr:col>
      <xdr:colOff>110728</xdr:colOff>
      <xdr:row>4</xdr:row>
      <xdr:rowOff>161925</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828675" y="171452"/>
          <a:ext cx="2225278" cy="84772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66676</xdr:colOff>
      <xdr:row>1</xdr:row>
      <xdr:rowOff>9527</xdr:rowOff>
    </xdr:from>
    <xdr:to>
      <xdr:col>3</xdr:col>
      <xdr:colOff>752476</xdr:colOff>
      <xdr:row>4</xdr:row>
      <xdr:rowOff>226907</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828676" y="171452"/>
          <a:ext cx="2095500" cy="91270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66676</xdr:colOff>
      <xdr:row>1</xdr:row>
      <xdr:rowOff>9527</xdr:rowOff>
    </xdr:from>
    <xdr:to>
      <xdr:col>3</xdr:col>
      <xdr:colOff>752476</xdr:colOff>
      <xdr:row>5</xdr:row>
      <xdr:rowOff>141182</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828676" y="171452"/>
          <a:ext cx="2095500" cy="912705"/>
        </a:xfrm>
        <a:prstGeom prst="rect">
          <a:avLst/>
        </a:prstGeom>
        <a:noFill/>
      </xdr:spPr>
    </xdr:pic>
    <xdr:clientData/>
  </xdr:twoCellAnchor>
  <xdr:oneCellAnchor>
    <xdr:from>
      <xdr:col>5</xdr:col>
      <xdr:colOff>630238</xdr:colOff>
      <xdr:row>17</xdr:row>
      <xdr:rowOff>178885</xdr:rowOff>
    </xdr:from>
    <xdr:ext cx="9540882" cy="1657762"/>
    <xdr:sp macro="" textlink="">
      <xdr:nvSpPr>
        <xdr:cNvPr id="3" name="Rectángulo 2"/>
        <xdr:cNvSpPr/>
      </xdr:nvSpPr>
      <xdr:spPr>
        <a:xfrm rot="20200918">
          <a:off x="4240213" y="4265110"/>
          <a:ext cx="9540882" cy="1657762"/>
        </a:xfrm>
        <a:prstGeom prst="rect">
          <a:avLst/>
        </a:prstGeom>
        <a:noFill/>
      </xdr:spPr>
      <xdr:txBody>
        <a:bodyPr wrap="none" lIns="91440" tIns="45720" rIns="91440" bIns="45720">
          <a:spAutoFit/>
        </a:bodyPr>
        <a:lstStyle/>
        <a:p>
          <a:pPr algn="ctr"/>
          <a:r>
            <a:rPr lang="es-ES" sz="10000" b="1" cap="none" spc="0">
              <a:ln w="10160">
                <a:solidFill>
                  <a:schemeClr val="accent5"/>
                </a:solidFill>
                <a:prstDash val="solid"/>
              </a:ln>
              <a:noFill/>
              <a:effectLst>
                <a:outerShdw blurRad="38100" dist="22860" dir="5400000" algn="tl" rotWithShape="0">
                  <a:schemeClr val="tx1">
                    <a:alpha val="30000"/>
                  </a:schemeClr>
                </a:outerShdw>
              </a:effectLst>
            </a:rPr>
            <a:t>*Reporte-Previo*</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W38"/>
  <sheetViews>
    <sheetView zoomScaleNormal="100" workbookViewId="0">
      <selection sqref="A1:B1"/>
    </sheetView>
  </sheetViews>
  <sheetFormatPr baseColWidth="10" defaultRowHeight="11.25" x14ac:dyDescent="0.2"/>
  <cols>
    <col min="1" max="1" width="10.28515625" style="1" customWidth="1"/>
    <col min="2" max="2" width="11.42578125" style="1"/>
    <col min="3" max="3" width="11.5703125" style="1" customWidth="1"/>
    <col min="4" max="4" width="10" style="1" customWidth="1"/>
    <col min="5" max="5" width="14.7109375" style="1" customWidth="1"/>
    <col min="6" max="6" width="12.7109375" style="2" customWidth="1"/>
    <col min="7" max="7" width="10.28515625" style="1" customWidth="1"/>
    <col min="8" max="8" width="43.7109375" style="1" customWidth="1"/>
    <col min="9" max="10" width="12.28515625" style="2" bestFit="1" customWidth="1"/>
    <col min="11" max="12" width="11.5703125" style="2" bestFit="1" customWidth="1"/>
    <col min="13" max="13" width="11" style="1" customWidth="1"/>
    <col min="14" max="14" width="12.140625" style="1" bestFit="1" customWidth="1"/>
    <col min="15" max="15" width="9.140625" style="1" customWidth="1"/>
    <col min="16" max="16" width="10.7109375" style="1" customWidth="1"/>
    <col min="17" max="18" width="8.5703125" style="1" customWidth="1"/>
    <col min="19" max="19" width="10.28515625" style="1" customWidth="1"/>
    <col min="20" max="20" width="8.5703125" style="2" customWidth="1"/>
    <col min="21" max="21" width="10.28515625" style="1" customWidth="1"/>
    <col min="22" max="22" width="14.7109375" style="145" customWidth="1"/>
    <col min="23" max="23" width="11.42578125" style="149"/>
    <col min="24" max="16384" width="11.42578125" style="1"/>
  </cols>
  <sheetData>
    <row r="1" spans="1:23" ht="12.75" x14ac:dyDescent="0.2">
      <c r="A1" s="254" t="s">
        <v>95</v>
      </c>
      <c r="B1" s="254"/>
      <c r="K1" s="126" t="s">
        <v>0</v>
      </c>
    </row>
    <row r="2" spans="1:23" ht="18" x14ac:dyDescent="0.25">
      <c r="E2" s="255" t="s">
        <v>45</v>
      </c>
      <c r="F2" s="255"/>
      <c r="G2" s="255"/>
      <c r="H2" s="255"/>
      <c r="I2" s="255"/>
      <c r="J2" s="255"/>
      <c r="K2" s="255"/>
      <c r="L2" s="255"/>
      <c r="M2" s="255"/>
      <c r="N2" s="255"/>
      <c r="O2" s="255"/>
      <c r="P2" s="255"/>
      <c r="Q2" s="255"/>
      <c r="R2" s="255"/>
      <c r="S2" s="255"/>
      <c r="T2" s="256"/>
      <c r="U2" s="3" t="s">
        <v>1</v>
      </c>
    </row>
    <row r="3" spans="1:23" ht="18.75" thickBot="1" x14ac:dyDescent="0.3">
      <c r="E3" s="257"/>
      <c r="F3" s="257"/>
      <c r="G3" s="257"/>
      <c r="H3" s="257"/>
      <c r="I3" s="257"/>
      <c r="J3" s="257"/>
      <c r="K3" s="257"/>
      <c r="L3" s="257"/>
      <c r="M3" s="257"/>
      <c r="N3" s="257"/>
      <c r="O3" s="257"/>
      <c r="P3" s="257"/>
      <c r="Q3" s="257"/>
      <c r="R3" s="257"/>
      <c r="S3" s="257"/>
      <c r="T3" s="258"/>
      <c r="U3" s="4" t="s">
        <v>2</v>
      </c>
    </row>
    <row r="4" spans="1:23" ht="18" x14ac:dyDescent="0.25">
      <c r="E4" s="259" t="s">
        <v>3</v>
      </c>
      <c r="F4" s="259"/>
      <c r="G4" s="259"/>
      <c r="H4" s="259"/>
      <c r="I4" s="259"/>
      <c r="J4" s="259"/>
      <c r="K4" s="259"/>
      <c r="L4" s="259"/>
      <c r="M4" s="259"/>
      <c r="N4" s="259"/>
      <c r="O4" s="259"/>
      <c r="P4" s="259"/>
      <c r="Q4" s="259"/>
      <c r="R4" s="259"/>
      <c r="S4" s="259"/>
      <c r="T4" s="260"/>
      <c r="U4" s="5" t="s">
        <v>4</v>
      </c>
    </row>
    <row r="5" spans="1:23" ht="18.75" thickBot="1" x14ac:dyDescent="0.3">
      <c r="H5" s="67"/>
      <c r="K5" s="155" t="s">
        <v>58</v>
      </c>
      <c r="U5" s="6">
        <v>2022</v>
      </c>
    </row>
    <row r="6" spans="1:23" ht="12" thickTop="1" x14ac:dyDescent="0.2">
      <c r="U6" s="7"/>
    </row>
    <row r="7" spans="1:23" x14ac:dyDescent="0.2">
      <c r="A7" s="8"/>
      <c r="B7" s="9" t="s">
        <v>5</v>
      </c>
      <c r="C7" s="8"/>
      <c r="D7" s="8" t="s">
        <v>6</v>
      </c>
      <c r="E7" s="8"/>
      <c r="F7" s="10"/>
      <c r="G7" s="8"/>
      <c r="H7" s="8"/>
      <c r="I7" s="10"/>
      <c r="J7" s="10"/>
      <c r="K7" s="10"/>
      <c r="L7" s="10"/>
      <c r="M7" s="8"/>
      <c r="N7" s="8"/>
      <c r="O7" s="8"/>
      <c r="P7" s="8"/>
      <c r="Q7" s="8"/>
      <c r="R7" s="8"/>
      <c r="S7" s="8"/>
      <c r="T7" s="11" t="s">
        <v>7</v>
      </c>
      <c r="U7" s="12" t="s">
        <v>8</v>
      </c>
    </row>
    <row r="8" spans="1:23" x14ac:dyDescent="0.2">
      <c r="B8" s="13" t="s">
        <v>9</v>
      </c>
      <c r="D8" s="14" t="s">
        <v>10</v>
      </c>
      <c r="E8" s="1" t="s">
        <v>42</v>
      </c>
      <c r="T8" s="15" t="s">
        <v>11</v>
      </c>
    </row>
    <row r="9" spans="1:23" x14ac:dyDescent="0.2">
      <c r="B9" s="13"/>
      <c r="C9" s="16" t="s">
        <v>12</v>
      </c>
      <c r="D9" s="1" t="s">
        <v>13</v>
      </c>
      <c r="H9" s="13" t="s">
        <v>48</v>
      </c>
      <c r="L9" s="17" t="s">
        <v>14</v>
      </c>
      <c r="M9" s="148" t="s">
        <v>59</v>
      </c>
      <c r="O9" s="16" t="s">
        <v>15</v>
      </c>
      <c r="P9" s="18" t="s">
        <v>60</v>
      </c>
      <c r="Q9" s="83"/>
      <c r="T9" s="261" t="s">
        <v>61</v>
      </c>
      <c r="U9" s="262"/>
    </row>
    <row r="10" spans="1:23" ht="12" thickBot="1" x14ac:dyDescent="0.25"/>
    <row r="11" spans="1:23" ht="15" customHeight="1" x14ac:dyDescent="0.2">
      <c r="A11" s="282" t="s">
        <v>25</v>
      </c>
      <c r="B11" s="19"/>
      <c r="C11" s="20"/>
      <c r="D11" s="21"/>
      <c r="E11" s="21"/>
      <c r="F11" s="285" t="s">
        <v>83</v>
      </c>
      <c r="G11" s="285" t="s">
        <v>49</v>
      </c>
      <c r="H11" s="19"/>
      <c r="I11" s="22"/>
      <c r="J11" s="23"/>
      <c r="K11" s="23"/>
      <c r="L11" s="24"/>
      <c r="M11" s="25"/>
      <c r="N11" s="26"/>
      <c r="O11" s="26"/>
      <c r="P11" s="27"/>
      <c r="Q11" s="263" t="s">
        <v>16</v>
      </c>
      <c r="R11" s="264"/>
      <c r="S11" s="28" t="s">
        <v>17</v>
      </c>
      <c r="T11" s="29"/>
      <c r="U11" s="30" t="s">
        <v>18</v>
      </c>
    </row>
    <row r="12" spans="1:23" ht="15" customHeight="1" x14ac:dyDescent="0.2">
      <c r="A12" s="283"/>
      <c r="B12" s="265" t="s">
        <v>19</v>
      </c>
      <c r="C12" s="266"/>
      <c r="D12" s="31" t="s">
        <v>20</v>
      </c>
      <c r="E12" s="32"/>
      <c r="F12" s="286"/>
      <c r="G12" s="286"/>
      <c r="H12" s="33" t="s">
        <v>21</v>
      </c>
      <c r="I12" s="267" t="s">
        <v>22</v>
      </c>
      <c r="J12" s="268"/>
      <c r="K12" s="268"/>
      <c r="L12" s="269"/>
      <c r="M12" s="273" t="s">
        <v>40</v>
      </c>
      <c r="N12" s="274"/>
      <c r="O12" s="274"/>
      <c r="P12" s="275"/>
      <c r="Q12" s="276" t="s">
        <v>23</v>
      </c>
      <c r="R12" s="277"/>
      <c r="S12" s="31" t="s">
        <v>24</v>
      </c>
      <c r="T12" s="34"/>
      <c r="U12" s="35" t="s">
        <v>55</v>
      </c>
    </row>
    <row r="13" spans="1:23" s="44" customFormat="1" ht="17.25" thickBot="1" x14ac:dyDescent="0.3">
      <c r="A13" s="284"/>
      <c r="B13" s="36" t="s">
        <v>26</v>
      </c>
      <c r="C13" s="106" t="s">
        <v>27</v>
      </c>
      <c r="D13" s="107" t="s">
        <v>28</v>
      </c>
      <c r="E13" s="107" t="s">
        <v>29</v>
      </c>
      <c r="F13" s="287"/>
      <c r="G13" s="287"/>
      <c r="H13" s="37" t="s">
        <v>30</v>
      </c>
      <c r="I13" s="38" t="s">
        <v>31</v>
      </c>
      <c r="J13" s="39" t="s">
        <v>43</v>
      </c>
      <c r="K13" s="39" t="s">
        <v>32</v>
      </c>
      <c r="L13" s="40" t="s">
        <v>33</v>
      </c>
      <c r="M13" s="41" t="s">
        <v>31</v>
      </c>
      <c r="N13" s="36" t="s">
        <v>50</v>
      </c>
      <c r="O13" s="36" t="s">
        <v>51</v>
      </c>
      <c r="P13" s="156" t="s">
        <v>39</v>
      </c>
      <c r="Q13" s="278" t="s">
        <v>34</v>
      </c>
      <c r="R13" s="279"/>
      <c r="S13" s="107" t="s">
        <v>35</v>
      </c>
      <c r="T13" s="42" t="s">
        <v>36</v>
      </c>
      <c r="U13" s="43" t="s">
        <v>37</v>
      </c>
      <c r="V13" s="146"/>
      <c r="W13" s="150"/>
    </row>
    <row r="14" spans="1:23" s="44" customFormat="1" x14ac:dyDescent="0.25">
      <c r="A14" s="94"/>
      <c r="B14" s="86"/>
      <c r="C14" s="110"/>
      <c r="D14" s="110"/>
      <c r="E14" s="110"/>
      <c r="F14" s="113"/>
      <c r="G14" s="135"/>
      <c r="H14" s="114"/>
      <c r="I14" s="87"/>
      <c r="J14" s="88"/>
      <c r="K14" s="88"/>
      <c r="L14" s="89"/>
      <c r="M14" s="90"/>
      <c r="N14" s="86"/>
      <c r="O14" s="86"/>
      <c r="P14" s="157"/>
      <c r="Q14" s="94" t="s">
        <v>46</v>
      </c>
      <c r="R14" s="110" t="s">
        <v>47</v>
      </c>
      <c r="S14" s="110"/>
      <c r="T14" s="111"/>
      <c r="U14" s="112"/>
      <c r="V14" s="146"/>
      <c r="W14" s="150"/>
    </row>
    <row r="15" spans="1:23" s="44" customFormat="1" ht="30.75" customHeight="1" x14ac:dyDescent="0.2">
      <c r="A15" s="120" t="s">
        <v>41</v>
      </c>
      <c r="B15" s="121" t="s">
        <v>56</v>
      </c>
      <c r="C15" s="162" t="s">
        <v>57</v>
      </c>
      <c r="D15" s="191" t="s">
        <v>62</v>
      </c>
      <c r="E15" s="119" t="s">
        <v>75</v>
      </c>
      <c r="F15" s="167" t="s">
        <v>92</v>
      </c>
      <c r="G15" s="136"/>
      <c r="H15" s="165" t="s">
        <v>76</v>
      </c>
      <c r="I15" s="123">
        <v>250000</v>
      </c>
      <c r="J15" s="124">
        <f>I15</f>
        <v>250000</v>
      </c>
      <c r="K15" s="124">
        <v>0</v>
      </c>
      <c r="L15" s="125">
        <v>0</v>
      </c>
      <c r="M15" s="62">
        <v>0</v>
      </c>
      <c r="N15" s="63">
        <v>0</v>
      </c>
      <c r="O15" s="63">
        <v>0</v>
      </c>
      <c r="P15" s="158">
        <f>I15-M15</f>
        <v>250000</v>
      </c>
      <c r="Q15" s="117">
        <v>102</v>
      </c>
      <c r="R15" s="115">
        <v>107</v>
      </c>
      <c r="S15" s="116"/>
      <c r="T15" s="118"/>
      <c r="U15" s="168" t="s">
        <v>94</v>
      </c>
      <c r="V15" s="146"/>
      <c r="W15" s="150"/>
    </row>
    <row r="16" spans="1:23" ht="38.25" customHeight="1" x14ac:dyDescent="0.2">
      <c r="A16" s="131" t="s">
        <v>41</v>
      </c>
      <c r="B16" s="153" t="s">
        <v>56</v>
      </c>
      <c r="C16" s="130" t="s">
        <v>57</v>
      </c>
      <c r="D16" s="141" t="s">
        <v>63</v>
      </c>
      <c r="E16" s="93" t="s">
        <v>77</v>
      </c>
      <c r="F16" s="169" t="s">
        <v>92</v>
      </c>
      <c r="G16" s="137"/>
      <c r="H16" s="164" t="s">
        <v>78</v>
      </c>
      <c r="I16" s="151">
        <v>1200000</v>
      </c>
      <c r="J16" s="152">
        <f t="shared" ref="J16:J24" si="0">I16</f>
        <v>1200000</v>
      </c>
      <c r="K16" s="49">
        <v>0</v>
      </c>
      <c r="L16" s="60">
        <v>0</v>
      </c>
      <c r="M16" s="50">
        <v>0</v>
      </c>
      <c r="N16" s="49">
        <f>M16/1.16*5/1000</f>
        <v>0</v>
      </c>
      <c r="O16" s="49">
        <f>M16/1.16*2/1000</f>
        <v>0</v>
      </c>
      <c r="P16" s="159">
        <f t="shared" ref="P16:P21" si="1">I16-M16</f>
        <v>1200000</v>
      </c>
      <c r="Q16" s="175">
        <v>100</v>
      </c>
      <c r="R16" s="176">
        <v>134</v>
      </c>
      <c r="S16" s="61"/>
      <c r="T16" s="129"/>
      <c r="U16" s="171" t="s">
        <v>94</v>
      </c>
    </row>
    <row r="17" spans="1:22" ht="39" customHeight="1" x14ac:dyDescent="0.2">
      <c r="A17" s="132" t="s">
        <v>41</v>
      </c>
      <c r="B17" s="121" t="s">
        <v>56</v>
      </c>
      <c r="C17" s="133" t="s">
        <v>57</v>
      </c>
      <c r="D17" s="142" t="s">
        <v>64</v>
      </c>
      <c r="E17" s="122" t="s">
        <v>74</v>
      </c>
      <c r="F17" s="167" t="s">
        <v>92</v>
      </c>
      <c r="G17" s="138"/>
      <c r="H17" s="165" t="s">
        <v>97</v>
      </c>
      <c r="I17" s="62">
        <v>798500</v>
      </c>
      <c r="J17" s="124">
        <f t="shared" si="0"/>
        <v>798500</v>
      </c>
      <c r="K17" s="63">
        <v>0</v>
      </c>
      <c r="L17" s="64">
        <v>0</v>
      </c>
      <c r="M17" s="62">
        <v>0</v>
      </c>
      <c r="N17" s="63">
        <f t="shared" ref="N17:N25" si="2">M17/1.16*5/1000</f>
        <v>0</v>
      </c>
      <c r="O17" s="63">
        <f t="shared" ref="O17:O25" si="3">M17/1.16*2/1000</f>
        <v>0</v>
      </c>
      <c r="P17" s="158">
        <f t="shared" si="1"/>
        <v>798500</v>
      </c>
      <c r="Q17" s="177">
        <v>60</v>
      </c>
      <c r="R17" s="178">
        <v>66</v>
      </c>
      <c r="S17" s="66"/>
      <c r="T17" s="128"/>
      <c r="U17" s="168" t="s">
        <v>94</v>
      </c>
    </row>
    <row r="18" spans="1:22" ht="40.5" customHeight="1" x14ac:dyDescent="0.2">
      <c r="A18" s="134" t="s">
        <v>41</v>
      </c>
      <c r="B18" s="153" t="s">
        <v>56</v>
      </c>
      <c r="C18" s="130" t="s">
        <v>57</v>
      </c>
      <c r="D18" s="143" t="s">
        <v>65</v>
      </c>
      <c r="E18" s="93" t="s">
        <v>79</v>
      </c>
      <c r="F18" s="169" t="s">
        <v>92</v>
      </c>
      <c r="G18" s="139"/>
      <c r="H18" s="164" t="s">
        <v>80</v>
      </c>
      <c r="I18" s="151">
        <v>2406080.4</v>
      </c>
      <c r="J18" s="152">
        <f t="shared" si="0"/>
        <v>2406080.4</v>
      </c>
      <c r="K18" s="46">
        <v>0</v>
      </c>
      <c r="L18" s="47">
        <v>0</v>
      </c>
      <c r="M18" s="45">
        <v>0</v>
      </c>
      <c r="N18" s="49">
        <f t="shared" si="2"/>
        <v>0</v>
      </c>
      <c r="O18" s="49">
        <f t="shared" si="3"/>
        <v>0</v>
      </c>
      <c r="P18" s="159">
        <f t="shared" si="1"/>
        <v>2406080.4</v>
      </c>
      <c r="Q18" s="179">
        <v>483</v>
      </c>
      <c r="R18" s="180">
        <v>575</v>
      </c>
      <c r="S18" s="48"/>
      <c r="T18" s="127"/>
      <c r="U18" s="171" t="s">
        <v>94</v>
      </c>
    </row>
    <row r="19" spans="1:22" ht="37.5" customHeight="1" x14ac:dyDescent="0.2">
      <c r="A19" s="132" t="s">
        <v>41</v>
      </c>
      <c r="B19" s="121" t="s">
        <v>56</v>
      </c>
      <c r="C19" s="133" t="s">
        <v>57</v>
      </c>
      <c r="D19" s="141" t="s">
        <v>66</v>
      </c>
      <c r="E19" s="122" t="s">
        <v>75</v>
      </c>
      <c r="F19" s="167" t="s">
        <v>92</v>
      </c>
      <c r="G19" s="138"/>
      <c r="H19" s="165" t="s">
        <v>81</v>
      </c>
      <c r="I19" s="62">
        <v>200000</v>
      </c>
      <c r="J19" s="124">
        <f t="shared" si="0"/>
        <v>200000</v>
      </c>
      <c r="K19" s="63">
        <v>0</v>
      </c>
      <c r="L19" s="64">
        <v>0</v>
      </c>
      <c r="M19" s="62">
        <v>0</v>
      </c>
      <c r="N19" s="63">
        <f t="shared" si="2"/>
        <v>0</v>
      </c>
      <c r="O19" s="63">
        <f t="shared" si="3"/>
        <v>0</v>
      </c>
      <c r="P19" s="158">
        <f t="shared" si="1"/>
        <v>200000</v>
      </c>
      <c r="Q19" s="181">
        <v>61</v>
      </c>
      <c r="R19" s="182">
        <v>71</v>
      </c>
      <c r="S19" s="66"/>
      <c r="T19" s="128"/>
      <c r="U19" s="168" t="s">
        <v>94</v>
      </c>
    </row>
    <row r="20" spans="1:22" ht="40.5" customHeight="1" x14ac:dyDescent="0.2">
      <c r="A20" s="134" t="s">
        <v>41</v>
      </c>
      <c r="B20" s="153" t="s">
        <v>56</v>
      </c>
      <c r="C20" s="130" t="s">
        <v>57</v>
      </c>
      <c r="D20" s="141" t="s">
        <v>67</v>
      </c>
      <c r="E20" s="93" t="s">
        <v>75</v>
      </c>
      <c r="F20" s="169" t="s">
        <v>92</v>
      </c>
      <c r="G20" s="137"/>
      <c r="H20" s="164" t="s">
        <v>82</v>
      </c>
      <c r="I20" s="151">
        <v>200000</v>
      </c>
      <c r="J20" s="152">
        <f t="shared" si="0"/>
        <v>200000</v>
      </c>
      <c r="K20" s="49">
        <v>0</v>
      </c>
      <c r="L20" s="60">
        <v>0</v>
      </c>
      <c r="M20" s="50">
        <v>0</v>
      </c>
      <c r="N20" s="49">
        <f t="shared" si="2"/>
        <v>0</v>
      </c>
      <c r="O20" s="49">
        <f t="shared" si="3"/>
        <v>0</v>
      </c>
      <c r="P20" s="159">
        <f t="shared" si="1"/>
        <v>200000</v>
      </c>
      <c r="Q20" s="183">
        <v>140</v>
      </c>
      <c r="R20" s="180">
        <v>144</v>
      </c>
      <c r="S20" s="61"/>
      <c r="T20" s="129"/>
      <c r="U20" s="171" t="s">
        <v>94</v>
      </c>
    </row>
    <row r="21" spans="1:22" ht="39.75" customHeight="1" x14ac:dyDescent="0.2">
      <c r="A21" s="132" t="s">
        <v>41</v>
      </c>
      <c r="B21" s="121" t="s">
        <v>56</v>
      </c>
      <c r="C21" s="133" t="s">
        <v>57</v>
      </c>
      <c r="D21" s="141" t="s">
        <v>68</v>
      </c>
      <c r="E21" s="79" t="s">
        <v>75</v>
      </c>
      <c r="F21" s="167" t="s">
        <v>92</v>
      </c>
      <c r="G21" s="138"/>
      <c r="H21" s="165" t="s">
        <v>91</v>
      </c>
      <c r="I21" s="62">
        <v>200000</v>
      </c>
      <c r="J21" s="124">
        <f t="shared" si="0"/>
        <v>200000</v>
      </c>
      <c r="K21" s="63">
        <v>0</v>
      </c>
      <c r="L21" s="64">
        <v>0</v>
      </c>
      <c r="M21" s="62">
        <v>0</v>
      </c>
      <c r="N21" s="63">
        <f t="shared" si="2"/>
        <v>0</v>
      </c>
      <c r="O21" s="63">
        <f t="shared" si="3"/>
        <v>0</v>
      </c>
      <c r="P21" s="158">
        <f t="shared" si="1"/>
        <v>200000</v>
      </c>
      <c r="Q21" s="181">
        <v>207</v>
      </c>
      <c r="R21" s="182">
        <v>215</v>
      </c>
      <c r="S21" s="66"/>
      <c r="T21" s="128"/>
      <c r="U21" s="168" t="s">
        <v>94</v>
      </c>
    </row>
    <row r="22" spans="1:22" ht="62.25" customHeight="1" x14ac:dyDescent="0.2">
      <c r="A22" s="134" t="s">
        <v>41</v>
      </c>
      <c r="B22" s="153" t="s">
        <v>56</v>
      </c>
      <c r="C22" s="130" t="s">
        <v>57</v>
      </c>
      <c r="D22" s="141" t="s">
        <v>69</v>
      </c>
      <c r="E22" s="80" t="s">
        <v>77</v>
      </c>
      <c r="F22" s="169" t="s">
        <v>92</v>
      </c>
      <c r="G22" s="137"/>
      <c r="H22" s="164" t="s">
        <v>96</v>
      </c>
      <c r="I22" s="151">
        <v>2266898.1</v>
      </c>
      <c r="J22" s="152">
        <f t="shared" si="0"/>
        <v>2266898.1</v>
      </c>
      <c r="K22" s="49">
        <v>0</v>
      </c>
      <c r="L22" s="60">
        <v>0</v>
      </c>
      <c r="M22" s="50">
        <v>0</v>
      </c>
      <c r="N22" s="49">
        <f t="shared" si="2"/>
        <v>0</v>
      </c>
      <c r="O22" s="49">
        <f t="shared" si="3"/>
        <v>0</v>
      </c>
      <c r="P22" s="159">
        <f t="shared" ref="P22:P24" si="4">I22-M22</f>
        <v>2266898.1</v>
      </c>
      <c r="Q22" s="183">
        <v>282</v>
      </c>
      <c r="R22" s="180">
        <v>298</v>
      </c>
      <c r="S22" s="61"/>
      <c r="T22" s="129"/>
      <c r="U22" s="171" t="s">
        <v>94</v>
      </c>
    </row>
    <row r="23" spans="1:22" ht="42" customHeight="1" x14ac:dyDescent="0.2">
      <c r="A23" s="132" t="s">
        <v>41</v>
      </c>
      <c r="B23" s="121" t="s">
        <v>56</v>
      </c>
      <c r="C23" s="133" t="s">
        <v>57</v>
      </c>
      <c r="D23" s="142" t="s">
        <v>70</v>
      </c>
      <c r="E23" s="79" t="s">
        <v>74</v>
      </c>
      <c r="F23" s="167" t="s">
        <v>93</v>
      </c>
      <c r="G23" s="138"/>
      <c r="H23" s="166" t="s">
        <v>84</v>
      </c>
      <c r="I23" s="62">
        <v>350000</v>
      </c>
      <c r="J23" s="124">
        <f t="shared" si="0"/>
        <v>350000</v>
      </c>
      <c r="K23" s="63">
        <v>0</v>
      </c>
      <c r="L23" s="64">
        <v>0</v>
      </c>
      <c r="M23" s="62">
        <v>0</v>
      </c>
      <c r="N23" s="63">
        <f t="shared" si="2"/>
        <v>0</v>
      </c>
      <c r="O23" s="63">
        <f t="shared" si="3"/>
        <v>0</v>
      </c>
      <c r="P23" s="158">
        <f>I23-M23</f>
        <v>350000</v>
      </c>
      <c r="Q23" s="181">
        <v>50</v>
      </c>
      <c r="R23" s="182">
        <v>57</v>
      </c>
      <c r="S23" s="66"/>
      <c r="T23" s="128"/>
      <c r="U23" s="168" t="s">
        <v>94</v>
      </c>
    </row>
    <row r="24" spans="1:22" ht="44.25" customHeight="1" x14ac:dyDescent="0.2">
      <c r="A24" s="131" t="s">
        <v>41</v>
      </c>
      <c r="B24" s="153" t="s">
        <v>56</v>
      </c>
      <c r="C24" s="130" t="s">
        <v>57</v>
      </c>
      <c r="D24" s="141" t="s">
        <v>71</v>
      </c>
      <c r="E24" s="80" t="s">
        <v>74</v>
      </c>
      <c r="F24" s="169" t="s">
        <v>93</v>
      </c>
      <c r="G24" s="137"/>
      <c r="H24" s="164" t="s">
        <v>85</v>
      </c>
      <c r="I24" s="151">
        <v>4987750</v>
      </c>
      <c r="J24" s="152">
        <f t="shared" si="0"/>
        <v>4987750</v>
      </c>
      <c r="K24" s="49">
        <v>0</v>
      </c>
      <c r="L24" s="60">
        <v>0</v>
      </c>
      <c r="M24" s="50">
        <v>0</v>
      </c>
      <c r="N24" s="49">
        <f t="shared" si="2"/>
        <v>0</v>
      </c>
      <c r="O24" s="49">
        <f t="shared" si="3"/>
        <v>0</v>
      </c>
      <c r="P24" s="159">
        <f t="shared" si="4"/>
        <v>4987750</v>
      </c>
      <c r="Q24" s="183">
        <v>1042</v>
      </c>
      <c r="R24" s="180">
        <v>1274</v>
      </c>
      <c r="S24" s="61"/>
      <c r="T24" s="129"/>
      <c r="U24" s="171" t="s">
        <v>94</v>
      </c>
    </row>
    <row r="25" spans="1:22" ht="41.25" customHeight="1" x14ac:dyDescent="0.2">
      <c r="A25" s="132" t="s">
        <v>41</v>
      </c>
      <c r="B25" s="121" t="s">
        <v>56</v>
      </c>
      <c r="C25" s="133" t="s">
        <v>57</v>
      </c>
      <c r="D25" s="141" t="s">
        <v>72</v>
      </c>
      <c r="E25" s="79" t="s">
        <v>86</v>
      </c>
      <c r="F25" s="167" t="s">
        <v>88</v>
      </c>
      <c r="G25" s="138"/>
      <c r="H25" s="165" t="s">
        <v>87</v>
      </c>
      <c r="I25" s="62">
        <v>406080.9</v>
      </c>
      <c r="J25" s="63">
        <v>406080.9</v>
      </c>
      <c r="K25" s="63">
        <v>0</v>
      </c>
      <c r="L25" s="64">
        <v>0</v>
      </c>
      <c r="M25" s="62">
        <v>0</v>
      </c>
      <c r="N25" s="63">
        <f t="shared" si="2"/>
        <v>0</v>
      </c>
      <c r="O25" s="63">
        <f t="shared" si="3"/>
        <v>0</v>
      </c>
      <c r="P25" s="158">
        <f>I25-M25</f>
        <v>406080.9</v>
      </c>
      <c r="Q25" s="91"/>
      <c r="R25" s="65"/>
      <c r="S25" s="66"/>
      <c r="T25" s="128"/>
      <c r="U25" s="168" t="s">
        <v>94</v>
      </c>
    </row>
    <row r="26" spans="1:22" ht="35.25" customHeight="1" x14ac:dyDescent="0.2">
      <c r="A26" s="131" t="s">
        <v>41</v>
      </c>
      <c r="B26" s="163" t="s">
        <v>56</v>
      </c>
      <c r="C26" s="130" t="s">
        <v>57</v>
      </c>
      <c r="D26" s="141" t="s">
        <v>73</v>
      </c>
      <c r="E26" s="80" t="s">
        <v>88</v>
      </c>
      <c r="F26" s="170" t="s">
        <v>88</v>
      </c>
      <c r="G26" s="137"/>
      <c r="H26" s="164" t="s">
        <v>89</v>
      </c>
      <c r="I26" s="50">
        <v>270720.59999999998</v>
      </c>
      <c r="J26" s="49">
        <v>270720.59999999998</v>
      </c>
      <c r="K26" s="49">
        <v>0</v>
      </c>
      <c r="L26" s="60">
        <v>0</v>
      </c>
      <c r="M26" s="50">
        <v>0</v>
      </c>
      <c r="N26" s="49">
        <v>0</v>
      </c>
      <c r="O26" s="49">
        <v>0</v>
      </c>
      <c r="P26" s="160">
        <f>I26-M26</f>
        <v>270720.59999999998</v>
      </c>
      <c r="Q26" s="92"/>
      <c r="R26" s="59"/>
      <c r="S26" s="61"/>
      <c r="T26" s="81"/>
      <c r="U26" s="171" t="s">
        <v>94</v>
      </c>
      <c r="V26" s="147"/>
    </row>
    <row r="27" spans="1:22" ht="12" thickBot="1" x14ac:dyDescent="0.25">
      <c r="A27" s="68"/>
      <c r="B27" s="69"/>
      <c r="C27" s="70"/>
      <c r="D27" s="71"/>
      <c r="E27" s="72"/>
      <c r="F27" s="82"/>
      <c r="G27" s="140"/>
      <c r="H27" s="73"/>
      <c r="I27" s="74">
        <f t="shared" ref="I27:O27" si="5">SUM(I15:I26)</f>
        <v>13536030</v>
      </c>
      <c r="J27" s="75">
        <f t="shared" si="5"/>
        <v>13536030</v>
      </c>
      <c r="K27" s="75">
        <f t="shared" si="5"/>
        <v>0</v>
      </c>
      <c r="L27" s="76">
        <f t="shared" si="5"/>
        <v>0</v>
      </c>
      <c r="M27" s="74">
        <f t="shared" si="5"/>
        <v>0</v>
      </c>
      <c r="N27" s="75">
        <f t="shared" si="5"/>
        <v>0</v>
      </c>
      <c r="O27" s="75">
        <f t="shared" si="5"/>
        <v>0</v>
      </c>
      <c r="P27" s="76">
        <f>SUM(P15:P26)</f>
        <v>13536030</v>
      </c>
      <c r="Q27" s="105"/>
      <c r="R27" s="77"/>
      <c r="S27" s="69"/>
      <c r="T27" s="78"/>
      <c r="U27" s="144"/>
    </row>
    <row r="28" spans="1:22" x14ac:dyDescent="0.2">
      <c r="A28" s="51"/>
      <c r="B28" s="51"/>
      <c r="C28" s="51"/>
      <c r="D28" s="51"/>
      <c r="E28" s="51"/>
      <c r="F28" s="53"/>
      <c r="G28" s="51"/>
      <c r="H28" s="52"/>
      <c r="I28" s="100">
        <f>I27</f>
        <v>13536030</v>
      </c>
      <c r="J28" s="101">
        <f>J27</f>
        <v>13536030</v>
      </c>
      <c r="K28" s="102">
        <f>K27</f>
        <v>0</v>
      </c>
      <c r="L28" s="95">
        <v>0</v>
      </c>
      <c r="M28" s="100">
        <f>M27</f>
        <v>0</v>
      </c>
      <c r="N28" s="101">
        <v>0</v>
      </c>
      <c r="O28" s="102">
        <v>0</v>
      </c>
      <c r="P28" s="95">
        <f>P27</f>
        <v>13536030</v>
      </c>
      <c r="Q28" s="84"/>
      <c r="R28" s="53"/>
      <c r="S28" s="51"/>
      <c r="T28" s="54"/>
      <c r="U28" s="51"/>
    </row>
    <row r="29" spans="1:22" x14ac:dyDescent="0.2">
      <c r="A29" s="51"/>
      <c r="B29" s="51"/>
      <c r="C29" s="51"/>
      <c r="D29" s="51"/>
      <c r="E29" s="51"/>
      <c r="F29" s="53"/>
      <c r="G29" s="51"/>
      <c r="H29" s="52"/>
      <c r="I29" s="172">
        <f>I27</f>
        <v>13536030</v>
      </c>
      <c r="J29" s="173">
        <f>J27</f>
        <v>13536030</v>
      </c>
      <c r="K29" s="173">
        <f>K27</f>
        <v>0</v>
      </c>
      <c r="L29" s="174">
        <v>0</v>
      </c>
      <c r="M29" s="172">
        <f>M27</f>
        <v>0</v>
      </c>
      <c r="N29" s="173">
        <v>0</v>
      </c>
      <c r="O29" s="173">
        <v>0</v>
      </c>
      <c r="P29" s="174">
        <f>P28</f>
        <v>13536030</v>
      </c>
      <c r="Q29" s="85"/>
      <c r="R29" s="53"/>
      <c r="S29" s="51"/>
      <c r="T29" s="53"/>
      <c r="U29" s="51"/>
    </row>
    <row r="30" spans="1:22" ht="12" thickBot="1" x14ac:dyDescent="0.25">
      <c r="A30" s="51"/>
      <c r="B30" s="51"/>
      <c r="C30" s="51"/>
      <c r="D30" s="51"/>
      <c r="E30" s="109"/>
      <c r="F30" s="109"/>
      <c r="G30" s="109"/>
      <c r="H30" s="52"/>
      <c r="I30" s="103">
        <f>I27</f>
        <v>13536030</v>
      </c>
      <c r="J30" s="104">
        <f>J27</f>
        <v>13536030</v>
      </c>
      <c r="K30" s="104">
        <f>K27</f>
        <v>0</v>
      </c>
      <c r="L30" s="96">
        <v>0</v>
      </c>
      <c r="M30" s="103">
        <f>M27</f>
        <v>0</v>
      </c>
      <c r="N30" s="104">
        <v>0</v>
      </c>
      <c r="O30" s="104">
        <v>0</v>
      </c>
      <c r="P30" s="96">
        <f>P28</f>
        <v>13536030</v>
      </c>
      <c r="Q30" s="84"/>
      <c r="R30" s="53"/>
      <c r="S30" s="51"/>
      <c r="T30" s="53"/>
      <c r="U30" s="51"/>
    </row>
    <row r="31" spans="1:22" x14ac:dyDescent="0.2">
      <c r="A31" s="51"/>
      <c r="B31" s="51"/>
      <c r="C31" s="51"/>
      <c r="D31" s="51"/>
      <c r="E31" s="109"/>
      <c r="F31" s="109"/>
      <c r="G31" s="109"/>
      <c r="H31" s="52"/>
      <c r="I31" s="108"/>
      <c r="J31" s="108"/>
      <c r="K31" s="108"/>
      <c r="L31" s="108"/>
      <c r="M31" s="108"/>
      <c r="N31" s="108"/>
      <c r="O31" s="108"/>
      <c r="P31" s="108"/>
      <c r="Q31" s="84"/>
      <c r="R31" s="53"/>
      <c r="S31" s="51"/>
      <c r="T31" s="53"/>
      <c r="U31" s="51"/>
    </row>
    <row r="32" spans="1:22" x14ac:dyDescent="0.2">
      <c r="A32" s="51"/>
      <c r="B32" s="51"/>
      <c r="C32" s="51"/>
      <c r="D32" s="51"/>
      <c r="E32" s="109"/>
      <c r="F32" s="109"/>
      <c r="G32" s="109"/>
      <c r="H32" s="52"/>
      <c r="I32" s="108"/>
      <c r="J32" s="108"/>
      <c r="K32" s="108"/>
      <c r="L32" s="108"/>
      <c r="M32" s="108"/>
      <c r="N32" s="108"/>
      <c r="O32" s="108"/>
      <c r="P32" s="108"/>
      <c r="Q32" s="84"/>
      <c r="R32" s="53"/>
      <c r="S32" s="51"/>
      <c r="T32" s="53"/>
      <c r="U32" s="51"/>
    </row>
    <row r="33" spans="1:21" x14ac:dyDescent="0.2">
      <c r="A33" s="51"/>
      <c r="B33" s="51"/>
      <c r="C33" s="51"/>
      <c r="D33" s="51"/>
      <c r="E33" s="109"/>
      <c r="F33" s="109"/>
      <c r="G33" s="109"/>
      <c r="H33" s="52"/>
      <c r="I33" s="108"/>
      <c r="J33" s="108"/>
      <c r="K33" s="108"/>
      <c r="L33" s="108"/>
      <c r="M33" s="108"/>
      <c r="N33" s="108"/>
      <c r="O33" s="108"/>
      <c r="P33" s="108"/>
      <c r="Q33" s="84"/>
      <c r="R33" s="53"/>
      <c r="S33" s="51"/>
      <c r="T33" s="53"/>
      <c r="U33" s="51"/>
    </row>
    <row r="34" spans="1:21" x14ac:dyDescent="0.2">
      <c r="A34" s="51"/>
      <c r="B34" s="51"/>
      <c r="C34" s="51"/>
      <c r="D34" s="51"/>
      <c r="E34" s="109"/>
      <c r="F34" s="109"/>
      <c r="G34" s="109"/>
      <c r="H34" s="52"/>
      <c r="I34" s="108"/>
      <c r="J34" s="108"/>
      <c r="K34" s="108"/>
      <c r="L34" s="108"/>
      <c r="M34" s="108"/>
      <c r="N34" s="108"/>
      <c r="O34" s="108"/>
      <c r="P34" s="108"/>
      <c r="Q34" s="84"/>
      <c r="R34" s="53"/>
      <c r="S34" s="51"/>
      <c r="T34" s="53"/>
      <c r="U34" s="51"/>
    </row>
    <row r="35" spans="1:21" x14ac:dyDescent="0.2">
      <c r="A35" s="51"/>
      <c r="B35" s="51"/>
      <c r="C35" s="51"/>
      <c r="D35" s="51"/>
      <c r="E35" s="109"/>
      <c r="F35" s="109"/>
      <c r="G35" s="109"/>
      <c r="H35" s="52"/>
      <c r="I35" s="108"/>
      <c r="J35" s="108"/>
      <c r="K35" s="108"/>
      <c r="L35" s="108"/>
      <c r="M35" s="108"/>
      <c r="N35" s="108"/>
      <c r="O35" s="108"/>
      <c r="P35" s="108"/>
      <c r="Q35" s="84"/>
      <c r="R35" s="53"/>
      <c r="S35" s="51"/>
      <c r="T35" s="53"/>
      <c r="U35" s="51"/>
    </row>
    <row r="36" spans="1:21" x14ac:dyDescent="0.2">
      <c r="E36" s="97"/>
      <c r="F36" s="98"/>
      <c r="G36" s="99"/>
      <c r="J36" s="55"/>
      <c r="R36" s="2"/>
    </row>
    <row r="37" spans="1:21" ht="12" x14ac:dyDescent="0.2">
      <c r="A37" s="280" t="s">
        <v>52</v>
      </c>
      <c r="B37" s="280"/>
      <c r="C37" s="280"/>
      <c r="D37" s="56"/>
      <c r="E37" s="97"/>
      <c r="F37" s="98"/>
      <c r="G37" s="99"/>
      <c r="H37" s="56"/>
      <c r="I37" s="57"/>
      <c r="J37" s="57"/>
      <c r="K37" s="280" t="s">
        <v>53</v>
      </c>
      <c r="L37" s="280"/>
      <c r="M37" s="280"/>
      <c r="N37" s="280"/>
      <c r="O37" s="280"/>
      <c r="P37" s="281" t="s">
        <v>54</v>
      </c>
      <c r="Q37" s="281"/>
      <c r="R37" s="281"/>
      <c r="S37" s="281"/>
      <c r="T37" s="281"/>
      <c r="U37" s="281"/>
    </row>
    <row r="38" spans="1:21" ht="15" customHeight="1" x14ac:dyDescent="0.2">
      <c r="A38" s="270" t="s">
        <v>44</v>
      </c>
      <c r="B38" s="270"/>
      <c r="C38" s="270"/>
      <c r="E38" s="97"/>
      <c r="F38" s="98"/>
      <c r="G38" s="99"/>
      <c r="I38" s="15"/>
      <c r="K38" s="271" t="s">
        <v>38</v>
      </c>
      <c r="L38" s="272"/>
      <c r="M38" s="272"/>
      <c r="N38" s="272"/>
      <c r="O38" s="272"/>
      <c r="Q38" s="288" t="s">
        <v>90</v>
      </c>
      <c r="R38" s="288"/>
      <c r="S38" s="288"/>
      <c r="T38" s="288"/>
      <c r="U38" s="58"/>
    </row>
  </sheetData>
  <mergeCells count="20">
    <mergeCell ref="Q11:R11"/>
    <mergeCell ref="B12:C12"/>
    <mergeCell ref="I12:L12"/>
    <mergeCell ref="A38:C38"/>
    <mergeCell ref="K38:O38"/>
    <mergeCell ref="M12:P12"/>
    <mergeCell ref="Q12:R12"/>
    <mergeCell ref="Q13:R13"/>
    <mergeCell ref="A37:C37"/>
    <mergeCell ref="K37:O37"/>
    <mergeCell ref="P37:U37"/>
    <mergeCell ref="A11:A13"/>
    <mergeCell ref="G11:G13"/>
    <mergeCell ref="F11:F13"/>
    <mergeCell ref="Q38:T38"/>
    <mergeCell ref="A1:B1"/>
    <mergeCell ref="E2:T2"/>
    <mergeCell ref="E3:T3"/>
    <mergeCell ref="E4:T4"/>
    <mergeCell ref="T9:U9"/>
  </mergeCells>
  <printOptions horizontalCentered="1"/>
  <pageMargins left="0.25" right="0.25" top="0.49" bottom="0.46" header="0.3" footer="0.3"/>
  <pageSetup paperSize="5" scale="60" orientation="landscape" copies="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X38"/>
  <sheetViews>
    <sheetView zoomScaleNormal="100" workbookViewId="0"/>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43.71093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9" width="8.5703125" style="1" customWidth="1"/>
    <col min="20" max="20" width="10.28515625" style="1" customWidth="1"/>
    <col min="21" max="21" width="8.5703125" style="2" customWidth="1"/>
    <col min="22" max="22" width="10.28515625" style="1" customWidth="1"/>
    <col min="23" max="23" width="14.7109375" style="145" customWidth="1"/>
    <col min="24" max="24" width="11.42578125" style="149"/>
    <col min="25" max="16384" width="11.42578125" style="1"/>
  </cols>
  <sheetData>
    <row r="1" spans="2:24" ht="12.75" x14ac:dyDescent="0.2">
      <c r="B1" s="289" t="s">
        <v>125</v>
      </c>
      <c r="C1" s="289"/>
      <c r="L1" s="126" t="s">
        <v>0</v>
      </c>
    </row>
    <row r="2" spans="2:24" ht="18" x14ac:dyDescent="0.25">
      <c r="F2" s="255" t="s">
        <v>45</v>
      </c>
      <c r="G2" s="255"/>
      <c r="H2" s="255"/>
      <c r="I2" s="255"/>
      <c r="J2" s="255"/>
      <c r="K2" s="255"/>
      <c r="L2" s="255"/>
      <c r="M2" s="255"/>
      <c r="N2" s="255"/>
      <c r="O2" s="255"/>
      <c r="P2" s="255"/>
      <c r="Q2" s="255"/>
      <c r="R2" s="255"/>
      <c r="S2" s="255"/>
      <c r="T2" s="255"/>
      <c r="U2" s="256"/>
      <c r="V2" s="3" t="s">
        <v>1</v>
      </c>
    </row>
    <row r="3" spans="2:24" ht="18.75" thickBot="1" x14ac:dyDescent="0.3">
      <c r="F3" s="257"/>
      <c r="G3" s="257"/>
      <c r="H3" s="257"/>
      <c r="I3" s="257"/>
      <c r="J3" s="257"/>
      <c r="K3" s="257"/>
      <c r="L3" s="257"/>
      <c r="M3" s="257"/>
      <c r="N3" s="257"/>
      <c r="O3" s="257"/>
      <c r="P3" s="257"/>
      <c r="Q3" s="257"/>
      <c r="R3" s="257"/>
      <c r="S3" s="257"/>
      <c r="T3" s="257"/>
      <c r="U3" s="258"/>
      <c r="V3" s="4" t="s">
        <v>2</v>
      </c>
    </row>
    <row r="4" spans="2:24" ht="18" x14ac:dyDescent="0.25">
      <c r="F4" s="259" t="s">
        <v>3</v>
      </c>
      <c r="G4" s="259"/>
      <c r="H4" s="259"/>
      <c r="I4" s="259"/>
      <c r="J4" s="259"/>
      <c r="K4" s="259"/>
      <c r="L4" s="259"/>
      <c r="M4" s="259"/>
      <c r="N4" s="259"/>
      <c r="O4" s="259"/>
      <c r="P4" s="259"/>
      <c r="Q4" s="259"/>
      <c r="R4" s="259"/>
      <c r="S4" s="259"/>
      <c r="T4" s="259"/>
      <c r="U4" s="260"/>
      <c r="V4" s="5" t="s">
        <v>4</v>
      </c>
    </row>
    <row r="5" spans="2:24" ht="18.75" thickBot="1" x14ac:dyDescent="0.3">
      <c r="I5" s="67"/>
      <c r="L5" s="155" t="s">
        <v>58</v>
      </c>
      <c r="V5" s="6">
        <v>2022</v>
      </c>
    </row>
    <row r="6" spans="2:24" ht="12" thickTop="1" x14ac:dyDescent="0.2">
      <c r="V6" s="7"/>
    </row>
    <row r="7" spans="2:24" x14ac:dyDescent="0.2">
      <c r="B7" s="8"/>
      <c r="C7" s="9" t="s">
        <v>5</v>
      </c>
      <c r="D7" s="8"/>
      <c r="E7" s="8" t="s">
        <v>6</v>
      </c>
      <c r="F7" s="8"/>
      <c r="G7" s="10"/>
      <c r="H7" s="8"/>
      <c r="I7" s="8"/>
      <c r="J7" s="10"/>
      <c r="K7" s="10"/>
      <c r="L7" s="10"/>
      <c r="M7" s="10"/>
      <c r="N7" s="8"/>
      <c r="O7" s="8"/>
      <c r="P7" s="8"/>
      <c r="Q7" s="8"/>
      <c r="R7" s="8"/>
      <c r="S7" s="8"/>
      <c r="T7" s="8"/>
      <c r="U7" s="11" t="s">
        <v>7</v>
      </c>
      <c r="V7" s="12" t="s">
        <v>8</v>
      </c>
    </row>
    <row r="8" spans="2:24" x14ac:dyDescent="0.2">
      <c r="C8" s="13" t="s">
        <v>9</v>
      </c>
      <c r="E8" s="14" t="s">
        <v>10</v>
      </c>
      <c r="F8" s="1" t="s">
        <v>42</v>
      </c>
      <c r="U8" s="15" t="s">
        <v>11</v>
      </c>
    </row>
    <row r="9" spans="2:24" x14ac:dyDescent="0.2">
      <c r="C9" s="13"/>
      <c r="D9" s="16" t="s">
        <v>12</v>
      </c>
      <c r="E9" s="1" t="s">
        <v>13</v>
      </c>
      <c r="I9" s="13" t="s">
        <v>48</v>
      </c>
      <c r="M9" s="17" t="s">
        <v>14</v>
      </c>
      <c r="N9" s="186" t="s">
        <v>98</v>
      </c>
      <c r="P9" s="16" t="s">
        <v>15</v>
      </c>
      <c r="Q9" s="18" t="s">
        <v>99</v>
      </c>
      <c r="R9" s="83"/>
      <c r="U9" s="261" t="s">
        <v>100</v>
      </c>
      <c r="V9" s="262"/>
    </row>
    <row r="10" spans="2:24" ht="12" thickBot="1" x14ac:dyDescent="0.25"/>
    <row r="11" spans="2:24" ht="15" customHeight="1" x14ac:dyDescent="0.2">
      <c r="B11" s="282" t="s">
        <v>25</v>
      </c>
      <c r="C11" s="19"/>
      <c r="D11" s="20"/>
      <c r="E11" s="21"/>
      <c r="F11" s="21"/>
      <c r="G11" s="285" t="s">
        <v>83</v>
      </c>
      <c r="H11" s="285" t="s">
        <v>49</v>
      </c>
      <c r="I11" s="19"/>
      <c r="J11" s="22"/>
      <c r="K11" s="23"/>
      <c r="L11" s="23"/>
      <c r="M11" s="24"/>
      <c r="N11" s="25"/>
      <c r="O11" s="26"/>
      <c r="P11" s="26"/>
      <c r="Q11" s="27"/>
      <c r="R11" s="263" t="s">
        <v>16</v>
      </c>
      <c r="S11" s="264"/>
      <c r="T11" s="28" t="s">
        <v>17</v>
      </c>
      <c r="U11" s="29"/>
      <c r="V11" s="30" t="s">
        <v>18</v>
      </c>
    </row>
    <row r="12" spans="2:24" ht="15" customHeight="1" x14ac:dyDescent="0.2">
      <c r="B12" s="283"/>
      <c r="C12" s="265" t="s">
        <v>19</v>
      </c>
      <c r="D12" s="266"/>
      <c r="E12" s="31" t="s">
        <v>20</v>
      </c>
      <c r="F12" s="32"/>
      <c r="G12" s="286"/>
      <c r="H12" s="286"/>
      <c r="I12" s="33" t="s">
        <v>21</v>
      </c>
      <c r="J12" s="267" t="s">
        <v>22</v>
      </c>
      <c r="K12" s="268"/>
      <c r="L12" s="268"/>
      <c r="M12" s="269"/>
      <c r="N12" s="273" t="s">
        <v>40</v>
      </c>
      <c r="O12" s="274"/>
      <c r="P12" s="274"/>
      <c r="Q12" s="275"/>
      <c r="R12" s="276" t="s">
        <v>23</v>
      </c>
      <c r="S12" s="277"/>
      <c r="T12" s="31" t="s">
        <v>24</v>
      </c>
      <c r="U12" s="34"/>
      <c r="V12" s="35" t="s">
        <v>55</v>
      </c>
    </row>
    <row r="13" spans="2:24" s="44" customFormat="1" ht="17.25" thickBot="1" x14ac:dyDescent="0.3">
      <c r="B13" s="284"/>
      <c r="C13" s="36" t="s">
        <v>26</v>
      </c>
      <c r="D13" s="184" t="s">
        <v>27</v>
      </c>
      <c r="E13" s="154" t="s">
        <v>28</v>
      </c>
      <c r="F13" s="154" t="s">
        <v>29</v>
      </c>
      <c r="G13" s="287"/>
      <c r="H13" s="287"/>
      <c r="I13" s="37" t="s">
        <v>30</v>
      </c>
      <c r="J13" s="38" t="s">
        <v>31</v>
      </c>
      <c r="K13" s="39" t="s">
        <v>43</v>
      </c>
      <c r="L13" s="39" t="s">
        <v>32</v>
      </c>
      <c r="M13" s="40" t="s">
        <v>33</v>
      </c>
      <c r="N13" s="41" t="s">
        <v>31</v>
      </c>
      <c r="O13" s="36" t="s">
        <v>50</v>
      </c>
      <c r="P13" s="36" t="s">
        <v>51</v>
      </c>
      <c r="Q13" s="156" t="s">
        <v>39</v>
      </c>
      <c r="R13" s="278" t="s">
        <v>34</v>
      </c>
      <c r="S13" s="279"/>
      <c r="T13" s="154" t="s">
        <v>35</v>
      </c>
      <c r="U13" s="185" t="s">
        <v>36</v>
      </c>
      <c r="V13" s="43" t="s">
        <v>37</v>
      </c>
      <c r="W13" s="146"/>
      <c r="X13" s="150"/>
    </row>
    <row r="14" spans="2:24" s="44" customFormat="1" x14ac:dyDescent="0.25">
      <c r="B14" s="94"/>
      <c r="C14" s="86"/>
      <c r="D14" s="110"/>
      <c r="E14" s="110"/>
      <c r="F14" s="110"/>
      <c r="G14" s="113"/>
      <c r="H14" s="135"/>
      <c r="I14" s="114"/>
      <c r="J14" s="87"/>
      <c r="K14" s="88"/>
      <c r="L14" s="88"/>
      <c r="M14" s="89"/>
      <c r="N14" s="90"/>
      <c r="O14" s="86"/>
      <c r="P14" s="86"/>
      <c r="Q14" s="157"/>
      <c r="R14" s="94" t="s">
        <v>46</v>
      </c>
      <c r="S14" s="110" t="s">
        <v>47</v>
      </c>
      <c r="T14" s="110"/>
      <c r="U14" s="111"/>
      <c r="V14" s="112"/>
      <c r="W14" s="146"/>
      <c r="X14" s="150"/>
    </row>
    <row r="15" spans="2:24" s="44" customFormat="1" ht="30.75" customHeight="1" x14ac:dyDescent="0.2">
      <c r="B15" s="120" t="s">
        <v>41</v>
      </c>
      <c r="C15" s="121" t="s">
        <v>56</v>
      </c>
      <c r="D15" s="162" t="s">
        <v>57</v>
      </c>
      <c r="E15" s="191" t="s">
        <v>62</v>
      </c>
      <c r="F15" s="119" t="s">
        <v>75</v>
      </c>
      <c r="G15" s="167" t="s">
        <v>92</v>
      </c>
      <c r="H15" s="136"/>
      <c r="I15" s="164" t="s">
        <v>108</v>
      </c>
      <c r="J15" s="123">
        <v>285842.37</v>
      </c>
      <c r="K15" s="124">
        <f>J15</f>
        <v>285842.37</v>
      </c>
      <c r="L15" s="124">
        <v>0</v>
      </c>
      <c r="M15" s="125">
        <v>0</v>
      </c>
      <c r="N15" s="62">
        <v>232752.79</v>
      </c>
      <c r="O15" s="63">
        <v>0</v>
      </c>
      <c r="P15" s="63">
        <v>0</v>
      </c>
      <c r="Q15" s="158">
        <f>J15-N15</f>
        <v>53089.579999999987</v>
      </c>
      <c r="R15" s="117">
        <v>102</v>
      </c>
      <c r="S15" s="115">
        <v>107</v>
      </c>
      <c r="T15" s="116" t="s">
        <v>103</v>
      </c>
      <c r="U15" s="118">
        <v>106.47</v>
      </c>
      <c r="V15" s="221" t="s">
        <v>118</v>
      </c>
      <c r="W15" s="146"/>
      <c r="X15" s="150"/>
    </row>
    <row r="16" spans="2:24" ht="35.25" customHeight="1" x14ac:dyDescent="0.2">
      <c r="B16" s="131" t="s">
        <v>41</v>
      </c>
      <c r="C16" s="153" t="s">
        <v>56</v>
      </c>
      <c r="D16" s="130" t="s">
        <v>57</v>
      </c>
      <c r="E16" s="141" t="s">
        <v>63</v>
      </c>
      <c r="F16" s="93" t="s">
        <v>77</v>
      </c>
      <c r="G16" s="169" t="s">
        <v>92</v>
      </c>
      <c r="H16" s="137"/>
      <c r="I16" s="164" t="s">
        <v>78</v>
      </c>
      <c r="J16" s="151">
        <v>1200000</v>
      </c>
      <c r="K16" s="152">
        <f t="shared" ref="K16:K24" si="0">J16</f>
        <v>1200000</v>
      </c>
      <c r="L16" s="49">
        <v>0</v>
      </c>
      <c r="M16" s="60">
        <v>0</v>
      </c>
      <c r="N16" s="50">
        <v>298341.07</v>
      </c>
      <c r="O16" s="49">
        <v>0</v>
      </c>
      <c r="P16" s="49">
        <v>0</v>
      </c>
      <c r="Q16" s="159">
        <f>J16-N16</f>
        <v>901658.92999999993</v>
      </c>
      <c r="R16" s="175">
        <v>100</v>
      </c>
      <c r="S16" s="176">
        <v>134</v>
      </c>
      <c r="T16" s="187" t="s">
        <v>102</v>
      </c>
      <c r="U16" s="188">
        <v>1180</v>
      </c>
      <c r="V16" s="199" t="s">
        <v>119</v>
      </c>
    </row>
    <row r="17" spans="2:23" ht="39" customHeight="1" x14ac:dyDescent="0.2">
      <c r="B17" s="203" t="s">
        <v>41</v>
      </c>
      <c r="C17" s="204" t="s">
        <v>56</v>
      </c>
      <c r="D17" s="205" t="s">
        <v>57</v>
      </c>
      <c r="E17" s="206" t="s">
        <v>64</v>
      </c>
      <c r="F17" s="207" t="s">
        <v>74</v>
      </c>
      <c r="G17" s="208" t="s">
        <v>92</v>
      </c>
      <c r="H17" s="209"/>
      <c r="I17" s="195" t="s">
        <v>109</v>
      </c>
      <c r="J17" s="210">
        <v>900631.93</v>
      </c>
      <c r="K17" s="211">
        <f t="shared" si="0"/>
        <v>900631.93</v>
      </c>
      <c r="L17" s="212">
        <v>0</v>
      </c>
      <c r="M17" s="213">
        <v>0</v>
      </c>
      <c r="N17" s="210">
        <v>0</v>
      </c>
      <c r="O17" s="212">
        <v>0</v>
      </c>
      <c r="P17" s="212">
        <v>0</v>
      </c>
      <c r="Q17" s="214">
        <f>J17-N17</f>
        <v>900631.93</v>
      </c>
      <c r="R17" s="222">
        <v>60</v>
      </c>
      <c r="S17" s="223">
        <v>66</v>
      </c>
      <c r="T17" s="216" t="s">
        <v>102</v>
      </c>
      <c r="U17" s="217">
        <v>1970</v>
      </c>
      <c r="V17" s="224" t="s">
        <v>124</v>
      </c>
    </row>
    <row r="18" spans="2:23" ht="48.75" customHeight="1" x14ac:dyDescent="0.2">
      <c r="B18" s="131" t="s">
        <v>41</v>
      </c>
      <c r="C18" s="153" t="s">
        <v>56</v>
      </c>
      <c r="D18" s="130" t="s">
        <v>57</v>
      </c>
      <c r="E18" s="141" t="s">
        <v>65</v>
      </c>
      <c r="F18" s="93" t="s">
        <v>101</v>
      </c>
      <c r="G18" s="169" t="s">
        <v>92</v>
      </c>
      <c r="H18" s="137"/>
      <c r="I18" s="164" t="s">
        <v>112</v>
      </c>
      <c r="J18" s="50">
        <v>2269096.4700000002</v>
      </c>
      <c r="K18" s="220">
        <f t="shared" si="0"/>
        <v>2269096.4700000002</v>
      </c>
      <c r="L18" s="49">
        <v>0</v>
      </c>
      <c r="M18" s="60">
        <v>0</v>
      </c>
      <c r="N18" s="50">
        <v>0</v>
      </c>
      <c r="O18" s="49">
        <v>0</v>
      </c>
      <c r="P18" s="49">
        <v>0</v>
      </c>
      <c r="Q18" s="160">
        <f t="shared" ref="Q18:Q24" si="1">J18-N18</f>
        <v>2269096.4700000002</v>
      </c>
      <c r="R18" s="183">
        <v>4830</v>
      </c>
      <c r="S18" s="180">
        <v>5750</v>
      </c>
      <c r="T18" s="187" t="s">
        <v>103</v>
      </c>
      <c r="U18" s="188">
        <v>269</v>
      </c>
      <c r="V18" s="218" t="s">
        <v>124</v>
      </c>
    </row>
    <row r="19" spans="2:23" ht="37.5" customHeight="1" x14ac:dyDescent="0.2">
      <c r="B19" s="132" t="s">
        <v>41</v>
      </c>
      <c r="C19" s="121" t="s">
        <v>56</v>
      </c>
      <c r="D19" s="133" t="s">
        <v>57</v>
      </c>
      <c r="E19" s="141" t="s">
        <v>66</v>
      </c>
      <c r="F19" s="122" t="s">
        <v>75</v>
      </c>
      <c r="G19" s="167" t="s">
        <v>92</v>
      </c>
      <c r="H19" s="138"/>
      <c r="I19" s="164" t="s">
        <v>81</v>
      </c>
      <c r="J19" s="62">
        <v>164943.60999999999</v>
      </c>
      <c r="K19" s="124">
        <f t="shared" si="0"/>
        <v>164943.60999999999</v>
      </c>
      <c r="L19" s="63">
        <v>0</v>
      </c>
      <c r="M19" s="64">
        <v>0</v>
      </c>
      <c r="N19" s="62">
        <v>49483.08</v>
      </c>
      <c r="O19" s="63">
        <v>0</v>
      </c>
      <c r="P19" s="63">
        <v>0</v>
      </c>
      <c r="Q19" s="158">
        <f t="shared" si="1"/>
        <v>115460.52999999998</v>
      </c>
      <c r="R19" s="181">
        <v>61</v>
      </c>
      <c r="S19" s="182">
        <v>71</v>
      </c>
      <c r="T19" s="189" t="s">
        <v>103</v>
      </c>
      <c r="U19" s="190">
        <v>478</v>
      </c>
      <c r="V19" s="200" t="s">
        <v>120</v>
      </c>
    </row>
    <row r="20" spans="2:23" ht="34.5" customHeight="1" x14ac:dyDescent="0.2">
      <c r="B20" s="134" t="s">
        <v>41</v>
      </c>
      <c r="C20" s="153" t="s">
        <v>56</v>
      </c>
      <c r="D20" s="130" t="s">
        <v>57</v>
      </c>
      <c r="E20" s="141" t="s">
        <v>67</v>
      </c>
      <c r="F20" s="93" t="s">
        <v>75</v>
      </c>
      <c r="G20" s="169" t="s">
        <v>92</v>
      </c>
      <c r="H20" s="137"/>
      <c r="I20" s="164" t="s">
        <v>110</v>
      </c>
      <c r="J20" s="151">
        <v>130679.46</v>
      </c>
      <c r="K20" s="152">
        <f t="shared" si="0"/>
        <v>130679.46</v>
      </c>
      <c r="L20" s="49">
        <v>0</v>
      </c>
      <c r="M20" s="60">
        <v>0</v>
      </c>
      <c r="N20" s="50">
        <v>125222.44</v>
      </c>
      <c r="O20" s="49">
        <v>0</v>
      </c>
      <c r="P20" s="49">
        <v>0</v>
      </c>
      <c r="Q20" s="159">
        <f t="shared" si="1"/>
        <v>5457.0200000000041</v>
      </c>
      <c r="R20" s="183">
        <v>140</v>
      </c>
      <c r="S20" s="180">
        <v>144</v>
      </c>
      <c r="T20" s="187" t="s">
        <v>104</v>
      </c>
      <c r="U20" s="188">
        <v>12</v>
      </c>
      <c r="V20" s="199" t="s">
        <v>121</v>
      </c>
    </row>
    <row r="21" spans="2:23" ht="33.75" customHeight="1" x14ac:dyDescent="0.2">
      <c r="B21" s="132" t="s">
        <v>41</v>
      </c>
      <c r="C21" s="121" t="s">
        <v>56</v>
      </c>
      <c r="D21" s="133" t="s">
        <v>57</v>
      </c>
      <c r="E21" s="141" t="s">
        <v>68</v>
      </c>
      <c r="F21" s="79" t="s">
        <v>75</v>
      </c>
      <c r="G21" s="167" t="s">
        <v>92</v>
      </c>
      <c r="H21" s="138"/>
      <c r="I21" s="164" t="s">
        <v>105</v>
      </c>
      <c r="J21" s="62">
        <v>303386.56</v>
      </c>
      <c r="K21" s="124">
        <f t="shared" si="0"/>
        <v>303386.56</v>
      </c>
      <c r="L21" s="63">
        <v>0</v>
      </c>
      <c r="M21" s="64">
        <v>0</v>
      </c>
      <c r="N21" s="62">
        <v>303386.56</v>
      </c>
      <c r="O21" s="63">
        <v>0</v>
      </c>
      <c r="P21" s="63">
        <v>0</v>
      </c>
      <c r="Q21" s="158">
        <f t="shared" si="1"/>
        <v>0</v>
      </c>
      <c r="R21" s="181">
        <v>207</v>
      </c>
      <c r="S21" s="182">
        <v>215</v>
      </c>
      <c r="T21" s="189" t="s">
        <v>103</v>
      </c>
      <c r="U21" s="190">
        <v>880</v>
      </c>
      <c r="V21" s="200" t="s">
        <v>122</v>
      </c>
    </row>
    <row r="22" spans="2:23" ht="69.75" customHeight="1" x14ac:dyDescent="0.2">
      <c r="B22" s="134" t="s">
        <v>41</v>
      </c>
      <c r="C22" s="153" t="s">
        <v>56</v>
      </c>
      <c r="D22" s="130" t="s">
        <v>57</v>
      </c>
      <c r="E22" s="141" t="s">
        <v>69</v>
      </c>
      <c r="F22" s="80" t="s">
        <v>77</v>
      </c>
      <c r="G22" s="169" t="s">
        <v>92</v>
      </c>
      <c r="H22" s="137"/>
      <c r="I22" s="164" t="s">
        <v>106</v>
      </c>
      <c r="J22" s="151">
        <v>2266898.1</v>
      </c>
      <c r="K22" s="152">
        <f t="shared" si="0"/>
        <v>2266898.1</v>
      </c>
      <c r="L22" s="49">
        <v>0</v>
      </c>
      <c r="M22" s="60">
        <v>0</v>
      </c>
      <c r="N22" s="50">
        <v>0</v>
      </c>
      <c r="O22" s="49">
        <v>0</v>
      </c>
      <c r="P22" s="49">
        <v>0</v>
      </c>
      <c r="Q22" s="159">
        <f t="shared" si="1"/>
        <v>2266898.1</v>
      </c>
      <c r="R22" s="183">
        <v>282</v>
      </c>
      <c r="S22" s="180">
        <v>298</v>
      </c>
      <c r="T22" s="187" t="s">
        <v>103</v>
      </c>
      <c r="U22" s="188">
        <v>4730</v>
      </c>
      <c r="V22" s="218" t="s">
        <v>94</v>
      </c>
    </row>
    <row r="23" spans="2:23" ht="42" customHeight="1" x14ac:dyDescent="0.2">
      <c r="B23" s="132" t="s">
        <v>41</v>
      </c>
      <c r="C23" s="121" t="s">
        <v>56</v>
      </c>
      <c r="D23" s="133" t="s">
        <v>57</v>
      </c>
      <c r="E23" s="141" t="s">
        <v>70</v>
      </c>
      <c r="F23" s="79" t="s">
        <v>74</v>
      </c>
      <c r="G23" s="167" t="s">
        <v>93</v>
      </c>
      <c r="H23" s="194" t="s">
        <v>116</v>
      </c>
      <c r="I23" s="202" t="s">
        <v>111</v>
      </c>
      <c r="J23" s="62">
        <v>365203.95</v>
      </c>
      <c r="K23" s="124">
        <f t="shared" si="0"/>
        <v>365203.95</v>
      </c>
      <c r="L23" s="63">
        <v>0</v>
      </c>
      <c r="M23" s="64">
        <v>0</v>
      </c>
      <c r="N23" s="62">
        <v>337519.73</v>
      </c>
      <c r="O23" s="63">
        <v>0</v>
      </c>
      <c r="P23" s="63">
        <v>0</v>
      </c>
      <c r="Q23" s="158">
        <f>J23-N23</f>
        <v>27684.22000000003</v>
      </c>
      <c r="R23" s="181">
        <v>50</v>
      </c>
      <c r="S23" s="182">
        <v>57</v>
      </c>
      <c r="T23" s="189" t="s">
        <v>103</v>
      </c>
      <c r="U23" s="190">
        <v>332</v>
      </c>
      <c r="V23" s="200" t="s">
        <v>123</v>
      </c>
    </row>
    <row r="24" spans="2:23" ht="44.25" customHeight="1" x14ac:dyDescent="0.2">
      <c r="B24" s="131" t="s">
        <v>41</v>
      </c>
      <c r="C24" s="153" t="s">
        <v>56</v>
      </c>
      <c r="D24" s="130" t="s">
        <v>57</v>
      </c>
      <c r="E24" s="141" t="s">
        <v>71</v>
      </c>
      <c r="F24" s="80" t="s">
        <v>74</v>
      </c>
      <c r="G24" s="169" t="s">
        <v>93</v>
      </c>
      <c r="H24" s="137"/>
      <c r="I24" s="164" t="s">
        <v>85</v>
      </c>
      <c r="J24" s="151">
        <v>4972546.05</v>
      </c>
      <c r="K24" s="152">
        <f t="shared" si="0"/>
        <v>4972546.05</v>
      </c>
      <c r="L24" s="49">
        <v>0</v>
      </c>
      <c r="M24" s="60">
        <v>0</v>
      </c>
      <c r="N24" s="50">
        <v>1235520.44</v>
      </c>
      <c r="O24" s="49">
        <v>0</v>
      </c>
      <c r="P24" s="49">
        <v>0</v>
      </c>
      <c r="Q24" s="159">
        <f t="shared" si="1"/>
        <v>3737025.61</v>
      </c>
      <c r="R24" s="183">
        <v>1042</v>
      </c>
      <c r="S24" s="180">
        <v>1274</v>
      </c>
      <c r="T24" s="187" t="s">
        <v>103</v>
      </c>
      <c r="U24" s="188">
        <v>2967</v>
      </c>
      <c r="V24" s="199" t="s">
        <v>119</v>
      </c>
    </row>
    <row r="25" spans="2:23" ht="41.25" customHeight="1" x14ac:dyDescent="0.2">
      <c r="B25" s="132" t="s">
        <v>41</v>
      </c>
      <c r="C25" s="121" t="s">
        <v>56</v>
      </c>
      <c r="D25" s="133" t="s">
        <v>57</v>
      </c>
      <c r="E25" s="141" t="s">
        <v>72</v>
      </c>
      <c r="F25" s="79" t="s">
        <v>86</v>
      </c>
      <c r="G25" s="167" t="s">
        <v>88</v>
      </c>
      <c r="H25" s="194" t="s">
        <v>117</v>
      </c>
      <c r="I25" s="165" t="s">
        <v>113</v>
      </c>
      <c r="J25" s="62">
        <v>406080.9</v>
      </c>
      <c r="K25" s="63">
        <v>406080.9</v>
      </c>
      <c r="L25" s="63">
        <v>0</v>
      </c>
      <c r="M25" s="64">
        <v>0</v>
      </c>
      <c r="N25" s="62">
        <v>0</v>
      </c>
      <c r="O25" s="63">
        <v>0</v>
      </c>
      <c r="P25" s="63">
        <v>0</v>
      </c>
      <c r="Q25" s="158">
        <f>J25-N25</f>
        <v>406080.9</v>
      </c>
      <c r="R25" s="192">
        <v>56189</v>
      </c>
      <c r="S25" s="182">
        <v>58952</v>
      </c>
      <c r="T25" s="189" t="s">
        <v>107</v>
      </c>
      <c r="U25" s="190">
        <v>1</v>
      </c>
      <c r="V25" s="219" t="s">
        <v>94</v>
      </c>
    </row>
    <row r="26" spans="2:23" ht="35.25" customHeight="1" x14ac:dyDescent="0.2">
      <c r="B26" s="131" t="s">
        <v>41</v>
      </c>
      <c r="C26" s="163" t="s">
        <v>56</v>
      </c>
      <c r="D26" s="130" t="s">
        <v>57</v>
      </c>
      <c r="E26" s="141" t="s">
        <v>115</v>
      </c>
      <c r="F26" s="80" t="s">
        <v>75</v>
      </c>
      <c r="G26" s="170" t="s">
        <v>92</v>
      </c>
      <c r="H26" s="137"/>
      <c r="I26" s="164" t="s">
        <v>114</v>
      </c>
      <c r="J26" s="50">
        <v>270720.59999999998</v>
      </c>
      <c r="K26" s="49">
        <v>270720.59999999998</v>
      </c>
      <c r="L26" s="49">
        <v>0</v>
      </c>
      <c r="M26" s="60">
        <v>0</v>
      </c>
      <c r="N26" s="50">
        <v>0</v>
      </c>
      <c r="O26" s="49">
        <v>0</v>
      </c>
      <c r="P26" s="49">
        <v>0</v>
      </c>
      <c r="Q26" s="160">
        <f>J26-N26</f>
        <v>270720.59999999998</v>
      </c>
      <c r="R26" s="193">
        <v>96</v>
      </c>
      <c r="S26" s="180">
        <v>144</v>
      </c>
      <c r="T26" s="187" t="s">
        <v>103</v>
      </c>
      <c r="U26" s="188">
        <v>1148.95</v>
      </c>
      <c r="V26" s="218" t="s">
        <v>94</v>
      </c>
      <c r="W26" s="147"/>
    </row>
    <row r="27" spans="2:23" ht="12" thickBot="1" x14ac:dyDescent="0.25">
      <c r="B27" s="68"/>
      <c r="C27" s="69"/>
      <c r="D27" s="70"/>
      <c r="E27" s="71"/>
      <c r="F27" s="72"/>
      <c r="G27" s="82"/>
      <c r="H27" s="140"/>
      <c r="I27" s="73"/>
      <c r="J27" s="74">
        <f>SUM(J15:J26)</f>
        <v>13536030</v>
      </c>
      <c r="K27" s="75">
        <f t="shared" ref="K27:P27" si="2">SUM(K15:K26)</f>
        <v>13536030</v>
      </c>
      <c r="L27" s="75">
        <f t="shared" si="2"/>
        <v>0</v>
      </c>
      <c r="M27" s="76">
        <f t="shared" si="2"/>
        <v>0</v>
      </c>
      <c r="N27" s="74">
        <f t="shared" si="2"/>
        <v>2582226.11</v>
      </c>
      <c r="O27" s="75">
        <f t="shared" si="2"/>
        <v>0</v>
      </c>
      <c r="P27" s="75">
        <f t="shared" si="2"/>
        <v>0</v>
      </c>
      <c r="Q27" s="76">
        <f>SUM(Q15:Q26)</f>
        <v>10953803.890000001</v>
      </c>
      <c r="R27" s="105"/>
      <c r="S27" s="77"/>
      <c r="T27" s="69"/>
      <c r="U27" s="78"/>
      <c r="V27" s="201"/>
    </row>
    <row r="28" spans="2:23" x14ac:dyDescent="0.2">
      <c r="B28" s="51"/>
      <c r="C28" s="51"/>
      <c r="D28" s="51"/>
      <c r="E28" s="51"/>
      <c r="F28" s="51"/>
      <c r="G28" s="53"/>
      <c r="H28" s="51"/>
      <c r="I28" s="52"/>
      <c r="J28" s="100">
        <f>J27</f>
        <v>13536030</v>
      </c>
      <c r="K28" s="101">
        <f>K27</f>
        <v>13536030</v>
      </c>
      <c r="L28" s="102">
        <f>L27</f>
        <v>0</v>
      </c>
      <c r="M28" s="95">
        <v>0</v>
      </c>
      <c r="N28" s="100">
        <f>N27</f>
        <v>2582226.11</v>
      </c>
      <c r="O28" s="101">
        <v>0</v>
      </c>
      <c r="P28" s="102">
        <v>0</v>
      </c>
      <c r="Q28" s="95">
        <f>Q27</f>
        <v>10953803.890000001</v>
      </c>
      <c r="R28" s="84"/>
      <c r="S28" s="53"/>
      <c r="T28" s="51"/>
      <c r="U28" s="54"/>
      <c r="V28" s="51"/>
    </row>
    <row r="29" spans="2:23" x14ac:dyDescent="0.2">
      <c r="B29" s="51"/>
      <c r="C29" s="51"/>
      <c r="D29" s="51"/>
      <c r="E29" s="51"/>
      <c r="F29" s="51"/>
      <c r="G29" s="53"/>
      <c r="H29" s="51"/>
      <c r="I29" s="52"/>
      <c r="J29" s="172">
        <f>J27</f>
        <v>13536030</v>
      </c>
      <c r="K29" s="173">
        <f>K27</f>
        <v>13536030</v>
      </c>
      <c r="L29" s="173">
        <f>L27</f>
        <v>0</v>
      </c>
      <c r="M29" s="174">
        <v>0</v>
      </c>
      <c r="N29" s="172">
        <f>N27</f>
        <v>2582226.11</v>
      </c>
      <c r="O29" s="173">
        <v>0</v>
      </c>
      <c r="P29" s="173">
        <v>0</v>
      </c>
      <c r="Q29" s="174">
        <f>Q28</f>
        <v>10953803.890000001</v>
      </c>
      <c r="R29" s="85"/>
      <c r="S29" s="53"/>
      <c r="T29" s="51"/>
      <c r="U29" s="53"/>
      <c r="V29" s="51"/>
    </row>
    <row r="30" spans="2:23" ht="12" thickBot="1" x14ac:dyDescent="0.25">
      <c r="B30" s="51"/>
      <c r="C30" s="51"/>
      <c r="D30" s="51"/>
      <c r="E30" s="51"/>
      <c r="F30" s="109"/>
      <c r="G30" s="109"/>
      <c r="H30" s="109"/>
      <c r="I30" s="52"/>
      <c r="J30" s="103">
        <f>J27</f>
        <v>13536030</v>
      </c>
      <c r="K30" s="104">
        <f>K27</f>
        <v>13536030</v>
      </c>
      <c r="L30" s="104">
        <f>L27</f>
        <v>0</v>
      </c>
      <c r="M30" s="96">
        <v>0</v>
      </c>
      <c r="N30" s="103">
        <f>N27</f>
        <v>2582226.11</v>
      </c>
      <c r="O30" s="104">
        <v>0</v>
      </c>
      <c r="P30" s="104">
        <v>0</v>
      </c>
      <c r="Q30" s="96">
        <f>Q28</f>
        <v>10953803.890000001</v>
      </c>
      <c r="R30" s="84"/>
      <c r="S30" s="53"/>
      <c r="T30" s="51"/>
      <c r="U30" s="53"/>
      <c r="V30" s="51"/>
    </row>
    <row r="31" spans="2:23" x14ac:dyDescent="0.2">
      <c r="B31" s="51"/>
      <c r="C31" s="51"/>
      <c r="D31" s="51"/>
      <c r="E31" s="51"/>
      <c r="F31" s="109"/>
      <c r="G31" s="109"/>
      <c r="H31" s="109"/>
      <c r="I31" s="52"/>
      <c r="J31" s="108"/>
      <c r="K31" s="108"/>
      <c r="L31" s="108"/>
      <c r="M31" s="108"/>
      <c r="N31" s="108"/>
      <c r="O31" s="108"/>
      <c r="P31" s="108"/>
      <c r="Q31" s="108"/>
      <c r="R31" s="84"/>
      <c r="S31" s="53"/>
      <c r="T31" s="51"/>
      <c r="U31" s="53"/>
      <c r="V31" s="51"/>
    </row>
    <row r="32" spans="2:23" x14ac:dyDescent="0.2">
      <c r="B32" s="51"/>
      <c r="C32" s="51"/>
      <c r="D32" s="51"/>
      <c r="E32" s="51"/>
      <c r="F32" s="109"/>
      <c r="G32" s="109"/>
      <c r="H32" s="109"/>
      <c r="I32" s="52"/>
      <c r="J32" s="108"/>
      <c r="K32" s="108"/>
      <c r="L32" s="108"/>
      <c r="M32" s="108"/>
      <c r="N32" s="108"/>
      <c r="O32" s="108"/>
      <c r="P32" s="108"/>
      <c r="Q32" s="108"/>
      <c r="R32" s="84"/>
      <c r="S32" s="53"/>
      <c r="T32" s="51"/>
      <c r="U32" s="53"/>
      <c r="V32" s="51"/>
    </row>
    <row r="33" spans="2:22" x14ac:dyDescent="0.2">
      <c r="B33" s="51"/>
      <c r="C33" s="51"/>
      <c r="D33" s="51"/>
      <c r="E33" s="51"/>
      <c r="F33" s="109"/>
      <c r="G33" s="109"/>
      <c r="H33" s="109"/>
      <c r="I33" s="52"/>
      <c r="J33" s="108"/>
      <c r="K33" s="108"/>
      <c r="L33" s="108"/>
      <c r="M33" s="108"/>
      <c r="N33" s="108"/>
      <c r="O33" s="108"/>
      <c r="P33" s="108"/>
      <c r="Q33" s="108"/>
      <c r="R33" s="84"/>
      <c r="S33" s="53"/>
      <c r="T33" s="51"/>
      <c r="U33" s="53"/>
      <c r="V33" s="51"/>
    </row>
    <row r="34" spans="2:22" x14ac:dyDescent="0.2">
      <c r="B34" s="51"/>
      <c r="C34" s="51"/>
      <c r="D34" s="51"/>
      <c r="E34" s="51"/>
      <c r="F34" s="109"/>
      <c r="G34" s="109"/>
      <c r="H34" s="109"/>
      <c r="I34" s="52"/>
      <c r="J34" s="108"/>
      <c r="K34" s="108"/>
      <c r="L34" s="108"/>
      <c r="M34" s="108"/>
      <c r="N34" s="108"/>
      <c r="O34" s="108"/>
      <c r="P34" s="108"/>
      <c r="Q34" s="108"/>
      <c r="R34" s="84"/>
      <c r="S34" s="53"/>
      <c r="T34" s="51"/>
      <c r="U34" s="53"/>
      <c r="V34" s="51"/>
    </row>
    <row r="35" spans="2:22" x14ac:dyDescent="0.2">
      <c r="B35" s="51"/>
      <c r="C35" s="51"/>
      <c r="D35" s="51"/>
      <c r="E35" s="51"/>
      <c r="F35" s="109"/>
      <c r="G35" s="109"/>
      <c r="H35" s="109"/>
      <c r="I35" s="52"/>
      <c r="J35" s="108"/>
      <c r="K35" s="108"/>
      <c r="L35" s="108"/>
      <c r="M35" s="108"/>
      <c r="N35" s="108"/>
      <c r="O35" s="108"/>
      <c r="P35" s="108"/>
      <c r="Q35" s="108"/>
      <c r="R35" s="84"/>
      <c r="S35" s="53"/>
      <c r="T35" s="51"/>
      <c r="U35" s="53"/>
      <c r="V35" s="51"/>
    </row>
    <row r="36" spans="2:22" x14ac:dyDescent="0.2">
      <c r="F36" s="97"/>
      <c r="G36" s="98"/>
      <c r="H36" s="99"/>
      <c r="K36" s="55"/>
      <c r="S36" s="2"/>
    </row>
    <row r="37" spans="2:22" ht="12" x14ac:dyDescent="0.2">
      <c r="B37" s="280" t="s">
        <v>52</v>
      </c>
      <c r="C37" s="280"/>
      <c r="D37" s="280"/>
      <c r="E37" s="56"/>
      <c r="F37" s="97"/>
      <c r="G37" s="98"/>
      <c r="H37" s="99"/>
      <c r="I37" s="56"/>
      <c r="J37" s="57"/>
      <c r="K37" s="57"/>
      <c r="L37" s="280" t="s">
        <v>53</v>
      </c>
      <c r="M37" s="280"/>
      <c r="N37" s="280"/>
      <c r="O37" s="280"/>
      <c r="P37" s="280"/>
      <c r="Q37" s="281" t="s">
        <v>54</v>
      </c>
      <c r="R37" s="281"/>
      <c r="S37" s="281"/>
      <c r="T37" s="281"/>
      <c r="U37" s="281"/>
      <c r="V37" s="281"/>
    </row>
    <row r="38" spans="2:22" ht="15" customHeight="1" x14ac:dyDescent="0.2">
      <c r="B38" s="270" t="s">
        <v>44</v>
      </c>
      <c r="C38" s="270"/>
      <c r="D38" s="270"/>
      <c r="F38" s="97"/>
      <c r="G38" s="98"/>
      <c r="H38" s="99"/>
      <c r="J38" s="15"/>
      <c r="L38" s="271" t="s">
        <v>38</v>
      </c>
      <c r="M38" s="272"/>
      <c r="N38" s="272"/>
      <c r="O38" s="272"/>
      <c r="P38" s="272"/>
      <c r="R38" s="288" t="s">
        <v>90</v>
      </c>
      <c r="S38" s="288"/>
      <c r="T38" s="288"/>
      <c r="U38" s="288"/>
      <c r="V38" s="58"/>
    </row>
  </sheetData>
  <mergeCells count="20">
    <mergeCell ref="B38:D38"/>
    <mergeCell ref="L38:P38"/>
    <mergeCell ref="J12:M12"/>
    <mergeCell ref="N12:Q12"/>
    <mergeCell ref="R12:S12"/>
    <mergeCell ref="R13:S13"/>
    <mergeCell ref="B37:D37"/>
    <mergeCell ref="L37:P37"/>
    <mergeCell ref="Q37:V37"/>
    <mergeCell ref="B11:B13"/>
    <mergeCell ref="G11:G13"/>
    <mergeCell ref="H11:H13"/>
    <mergeCell ref="R11:S11"/>
    <mergeCell ref="C12:D12"/>
    <mergeCell ref="R38:U38"/>
    <mergeCell ref="B1:C1"/>
    <mergeCell ref="F2:U2"/>
    <mergeCell ref="F3:U3"/>
    <mergeCell ref="F4:U4"/>
    <mergeCell ref="U9:V9"/>
  </mergeCells>
  <pageMargins left="0.23622047244094491" right="0.23622047244094491" top="0.74803149606299213" bottom="0.74803149606299213" header="0.31496062992125984" footer="0.31496062992125984"/>
  <pageSetup paperSize="5"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X38"/>
  <sheetViews>
    <sheetView topLeftCell="A13" zoomScaleNormal="100" workbookViewId="0">
      <selection activeCell="N25" sqref="N25"/>
    </sheetView>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43.71093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9" width="8.5703125" style="1" customWidth="1"/>
    <col min="20" max="20" width="10.28515625" style="1" customWidth="1"/>
    <col min="21" max="21" width="8.5703125" style="2" customWidth="1"/>
    <col min="22" max="22" width="10.28515625" style="1" customWidth="1"/>
    <col min="23" max="23" width="14.7109375" style="145" customWidth="1"/>
    <col min="24" max="24" width="11.42578125" style="149"/>
    <col min="25" max="16384" width="11.42578125" style="1"/>
  </cols>
  <sheetData>
    <row r="1" spans="2:24" ht="12.75" x14ac:dyDescent="0.2">
      <c r="B1" s="289" t="s">
        <v>155</v>
      </c>
      <c r="C1" s="289"/>
      <c r="L1" s="126" t="s">
        <v>0</v>
      </c>
    </row>
    <row r="2" spans="2:24" ht="18" x14ac:dyDescent="0.25">
      <c r="F2" s="255" t="s">
        <v>45</v>
      </c>
      <c r="G2" s="255"/>
      <c r="H2" s="255"/>
      <c r="I2" s="255"/>
      <c r="J2" s="255"/>
      <c r="K2" s="255"/>
      <c r="L2" s="255"/>
      <c r="M2" s="255"/>
      <c r="N2" s="255"/>
      <c r="O2" s="255"/>
      <c r="P2" s="255"/>
      <c r="Q2" s="255"/>
      <c r="R2" s="255"/>
      <c r="S2" s="255"/>
      <c r="T2" s="255"/>
      <c r="U2" s="256"/>
      <c r="V2" s="3" t="s">
        <v>1</v>
      </c>
    </row>
    <row r="3" spans="2:24" ht="18.75" thickBot="1" x14ac:dyDescent="0.3">
      <c r="F3" s="257"/>
      <c r="G3" s="257"/>
      <c r="H3" s="257"/>
      <c r="I3" s="257"/>
      <c r="J3" s="257"/>
      <c r="K3" s="257"/>
      <c r="L3" s="257"/>
      <c r="M3" s="257"/>
      <c r="N3" s="257"/>
      <c r="O3" s="257"/>
      <c r="P3" s="257"/>
      <c r="Q3" s="257"/>
      <c r="R3" s="257"/>
      <c r="S3" s="257"/>
      <c r="T3" s="257"/>
      <c r="U3" s="258"/>
      <c r="V3" s="4" t="s">
        <v>2</v>
      </c>
    </row>
    <row r="4" spans="2:24" ht="18" x14ac:dyDescent="0.25">
      <c r="F4" s="259" t="s">
        <v>3</v>
      </c>
      <c r="G4" s="259"/>
      <c r="H4" s="259"/>
      <c r="I4" s="259"/>
      <c r="J4" s="259"/>
      <c r="K4" s="259"/>
      <c r="L4" s="259"/>
      <c r="M4" s="259"/>
      <c r="N4" s="259"/>
      <c r="O4" s="259"/>
      <c r="P4" s="259"/>
      <c r="Q4" s="259"/>
      <c r="R4" s="259"/>
      <c r="S4" s="259"/>
      <c r="T4" s="259"/>
      <c r="U4" s="260"/>
      <c r="V4" s="5" t="s">
        <v>4</v>
      </c>
    </row>
    <row r="5" spans="2:24" ht="18.75" thickBot="1" x14ac:dyDescent="0.3">
      <c r="I5" s="67"/>
      <c r="L5" s="155" t="s">
        <v>58</v>
      </c>
      <c r="V5" s="6">
        <v>2022</v>
      </c>
    </row>
    <row r="6" spans="2:24" ht="12" thickTop="1" x14ac:dyDescent="0.2">
      <c r="V6" s="7"/>
    </row>
    <row r="7" spans="2:24" x14ac:dyDescent="0.2">
      <c r="B7" s="8"/>
      <c r="C7" s="9" t="s">
        <v>5</v>
      </c>
      <c r="D7" s="8"/>
      <c r="E7" s="8" t="s">
        <v>6</v>
      </c>
      <c r="F7" s="8"/>
      <c r="G7" s="10"/>
      <c r="H7" s="8"/>
      <c r="I7" s="8"/>
      <c r="J7" s="10"/>
      <c r="K7" s="10"/>
      <c r="L7" s="10"/>
      <c r="M7" s="10"/>
      <c r="N7" s="8"/>
      <c r="O7" s="8"/>
      <c r="P7" s="8"/>
      <c r="Q7" s="8"/>
      <c r="R7" s="8"/>
      <c r="S7" s="8"/>
      <c r="T7" s="8"/>
      <c r="U7" s="11" t="s">
        <v>7</v>
      </c>
      <c r="V7" s="12" t="s">
        <v>8</v>
      </c>
    </row>
    <row r="8" spans="2:24" x14ac:dyDescent="0.2">
      <c r="C8" s="13" t="s">
        <v>9</v>
      </c>
      <c r="E8" s="14" t="s">
        <v>10</v>
      </c>
      <c r="F8" s="1" t="s">
        <v>42</v>
      </c>
      <c r="U8" s="15" t="s">
        <v>11</v>
      </c>
    </row>
    <row r="9" spans="2:24" x14ac:dyDescent="0.2">
      <c r="C9" s="13"/>
      <c r="D9" s="16" t="s">
        <v>12</v>
      </c>
      <c r="E9" s="1" t="s">
        <v>13</v>
      </c>
      <c r="I9" s="13" t="s">
        <v>48</v>
      </c>
      <c r="M9" s="17" t="s">
        <v>14</v>
      </c>
      <c r="N9" s="196" t="s">
        <v>132</v>
      </c>
      <c r="P9" s="16" t="s">
        <v>15</v>
      </c>
      <c r="Q9" s="262" t="s">
        <v>133</v>
      </c>
      <c r="R9" s="262"/>
      <c r="U9" s="261" t="s">
        <v>134</v>
      </c>
      <c r="V9" s="262"/>
    </row>
    <row r="10" spans="2:24" ht="12" thickBot="1" x14ac:dyDescent="0.25"/>
    <row r="11" spans="2:24" ht="15" customHeight="1" x14ac:dyDescent="0.2">
      <c r="B11" s="282" t="s">
        <v>25</v>
      </c>
      <c r="C11" s="19"/>
      <c r="D11" s="20"/>
      <c r="E11" s="21"/>
      <c r="F11" s="21"/>
      <c r="G11" s="285" t="s">
        <v>83</v>
      </c>
      <c r="H11" s="285" t="s">
        <v>49</v>
      </c>
      <c r="I11" s="19"/>
      <c r="J11" s="22"/>
      <c r="K11" s="23"/>
      <c r="L11" s="23"/>
      <c r="M11" s="24"/>
      <c r="N11" s="25"/>
      <c r="O11" s="26"/>
      <c r="P11" s="26"/>
      <c r="Q11" s="27"/>
      <c r="R11" s="263" t="s">
        <v>16</v>
      </c>
      <c r="S11" s="264"/>
      <c r="T11" s="28" t="s">
        <v>17</v>
      </c>
      <c r="U11" s="29"/>
      <c r="V11" s="30" t="s">
        <v>18</v>
      </c>
    </row>
    <row r="12" spans="2:24" ht="15" customHeight="1" x14ac:dyDescent="0.2">
      <c r="B12" s="283"/>
      <c r="C12" s="265" t="s">
        <v>19</v>
      </c>
      <c r="D12" s="266"/>
      <c r="E12" s="31" t="s">
        <v>20</v>
      </c>
      <c r="F12" s="32"/>
      <c r="G12" s="286"/>
      <c r="H12" s="286"/>
      <c r="I12" s="33" t="s">
        <v>21</v>
      </c>
      <c r="J12" s="267" t="s">
        <v>22</v>
      </c>
      <c r="K12" s="268"/>
      <c r="L12" s="268"/>
      <c r="M12" s="269"/>
      <c r="N12" s="273" t="s">
        <v>40</v>
      </c>
      <c r="O12" s="274"/>
      <c r="P12" s="274"/>
      <c r="Q12" s="275"/>
      <c r="R12" s="276" t="s">
        <v>23</v>
      </c>
      <c r="S12" s="277"/>
      <c r="T12" s="31" t="s">
        <v>24</v>
      </c>
      <c r="U12" s="34"/>
      <c r="V12" s="35" t="s">
        <v>55</v>
      </c>
    </row>
    <row r="13" spans="2:24" s="44" customFormat="1" ht="17.25" thickBot="1" x14ac:dyDescent="0.3">
      <c r="B13" s="284"/>
      <c r="C13" s="36" t="s">
        <v>26</v>
      </c>
      <c r="D13" s="197" t="s">
        <v>27</v>
      </c>
      <c r="E13" s="154" t="s">
        <v>28</v>
      </c>
      <c r="F13" s="154" t="s">
        <v>29</v>
      </c>
      <c r="G13" s="287"/>
      <c r="H13" s="287"/>
      <c r="I13" s="37" t="s">
        <v>30</v>
      </c>
      <c r="J13" s="38" t="s">
        <v>31</v>
      </c>
      <c r="K13" s="39" t="s">
        <v>43</v>
      </c>
      <c r="L13" s="39" t="s">
        <v>32</v>
      </c>
      <c r="M13" s="40" t="s">
        <v>33</v>
      </c>
      <c r="N13" s="41" t="s">
        <v>31</v>
      </c>
      <c r="O13" s="36" t="s">
        <v>50</v>
      </c>
      <c r="P13" s="36" t="s">
        <v>51</v>
      </c>
      <c r="Q13" s="156" t="s">
        <v>39</v>
      </c>
      <c r="R13" s="278" t="s">
        <v>34</v>
      </c>
      <c r="S13" s="279"/>
      <c r="T13" s="154" t="s">
        <v>35</v>
      </c>
      <c r="U13" s="198" t="s">
        <v>36</v>
      </c>
      <c r="V13" s="43" t="s">
        <v>37</v>
      </c>
      <c r="W13" s="146"/>
      <c r="X13" s="150"/>
    </row>
    <row r="14" spans="2:24" s="44" customFormat="1" x14ac:dyDescent="0.25">
      <c r="B14" s="94"/>
      <c r="C14" s="86"/>
      <c r="D14" s="110"/>
      <c r="E14" s="110"/>
      <c r="F14" s="110"/>
      <c r="G14" s="113"/>
      <c r="H14" s="135"/>
      <c r="I14" s="114"/>
      <c r="J14" s="87"/>
      <c r="K14" s="88"/>
      <c r="L14" s="88"/>
      <c r="M14" s="89"/>
      <c r="N14" s="90"/>
      <c r="O14" s="86"/>
      <c r="P14" s="86"/>
      <c r="Q14" s="157"/>
      <c r="R14" s="94" t="s">
        <v>46</v>
      </c>
      <c r="S14" s="110" t="s">
        <v>47</v>
      </c>
      <c r="T14" s="110"/>
      <c r="U14" s="111"/>
      <c r="V14" s="112"/>
      <c r="W14" s="146"/>
      <c r="X14" s="150"/>
    </row>
    <row r="15" spans="2:24" s="44" customFormat="1" ht="30.75" customHeight="1" x14ac:dyDescent="0.2">
      <c r="B15" s="120" t="s">
        <v>41</v>
      </c>
      <c r="C15" s="121" t="s">
        <v>56</v>
      </c>
      <c r="D15" s="162" t="s">
        <v>57</v>
      </c>
      <c r="E15" s="238" t="s">
        <v>62</v>
      </c>
      <c r="F15" s="119" t="s">
        <v>75</v>
      </c>
      <c r="G15" s="167" t="s">
        <v>92</v>
      </c>
      <c r="H15" s="136" t="s">
        <v>126</v>
      </c>
      <c r="I15" s="164" t="s">
        <v>108</v>
      </c>
      <c r="J15" s="123">
        <v>285842.37</v>
      </c>
      <c r="K15" s="124">
        <f>J15</f>
        <v>285842.37</v>
      </c>
      <c r="L15" s="124">
        <v>0</v>
      </c>
      <c r="M15" s="125">
        <v>0</v>
      </c>
      <c r="N15" s="62">
        <v>285842.37</v>
      </c>
      <c r="O15" s="63">
        <v>0</v>
      </c>
      <c r="P15" s="63">
        <v>0</v>
      </c>
      <c r="Q15" s="158">
        <f>J15-N15</f>
        <v>0</v>
      </c>
      <c r="R15" s="117">
        <v>102</v>
      </c>
      <c r="S15" s="115">
        <v>107</v>
      </c>
      <c r="T15" s="116" t="s">
        <v>103</v>
      </c>
      <c r="U15" s="118">
        <v>106.47</v>
      </c>
      <c r="V15" s="221" t="s">
        <v>156</v>
      </c>
      <c r="W15" s="146"/>
      <c r="X15" s="150"/>
    </row>
    <row r="16" spans="2:24" ht="35.25" customHeight="1" x14ac:dyDescent="0.2">
      <c r="B16" s="131" t="s">
        <v>41</v>
      </c>
      <c r="C16" s="153" t="s">
        <v>56</v>
      </c>
      <c r="D16" s="130" t="s">
        <v>57</v>
      </c>
      <c r="E16" s="141" t="s">
        <v>63</v>
      </c>
      <c r="F16" s="93" t="s">
        <v>77</v>
      </c>
      <c r="G16" s="169" t="s">
        <v>92</v>
      </c>
      <c r="H16" s="230" t="s">
        <v>127</v>
      </c>
      <c r="I16" s="164" t="s">
        <v>78</v>
      </c>
      <c r="J16" s="151">
        <v>1200000</v>
      </c>
      <c r="K16" s="152">
        <f t="shared" ref="K16:K23" si="0">J16</f>
        <v>1200000</v>
      </c>
      <c r="L16" s="49">
        <v>0</v>
      </c>
      <c r="M16" s="60">
        <v>0</v>
      </c>
      <c r="N16" s="50">
        <v>1193364.3</v>
      </c>
      <c r="O16" s="49">
        <v>0</v>
      </c>
      <c r="P16" s="49">
        <v>0</v>
      </c>
      <c r="Q16" s="159">
        <f>J16-N16</f>
        <v>6635.6999999999534</v>
      </c>
      <c r="R16" s="175">
        <v>100</v>
      </c>
      <c r="S16" s="176">
        <v>134</v>
      </c>
      <c r="T16" s="187" t="s">
        <v>102</v>
      </c>
      <c r="U16" s="188">
        <v>1180</v>
      </c>
      <c r="V16" s="199" t="s">
        <v>156</v>
      </c>
    </row>
    <row r="17" spans="2:23" ht="48.75" customHeight="1" x14ac:dyDescent="0.2">
      <c r="B17" s="132" t="s">
        <v>41</v>
      </c>
      <c r="C17" s="121" t="s">
        <v>56</v>
      </c>
      <c r="D17" s="133" t="s">
        <v>57</v>
      </c>
      <c r="E17" s="142" t="s">
        <v>65</v>
      </c>
      <c r="F17" s="122" t="s">
        <v>101</v>
      </c>
      <c r="G17" s="167" t="s">
        <v>92</v>
      </c>
      <c r="H17" s="231" t="s">
        <v>135</v>
      </c>
      <c r="I17" s="164" t="s">
        <v>112</v>
      </c>
      <c r="J17" s="62">
        <v>2269096.4700000002</v>
      </c>
      <c r="K17" s="124">
        <f t="shared" si="0"/>
        <v>2269096.4700000002</v>
      </c>
      <c r="L17" s="63">
        <v>0</v>
      </c>
      <c r="M17" s="64">
        <v>0</v>
      </c>
      <c r="N17" s="62">
        <v>2266362.02</v>
      </c>
      <c r="O17" s="63">
        <v>0</v>
      </c>
      <c r="P17" s="63">
        <v>0</v>
      </c>
      <c r="Q17" s="158">
        <f t="shared" ref="Q17:Q23" si="1">J17-N17</f>
        <v>2734.4500000001863</v>
      </c>
      <c r="R17" s="181">
        <v>4830</v>
      </c>
      <c r="S17" s="182">
        <v>5750</v>
      </c>
      <c r="T17" s="189" t="s">
        <v>103</v>
      </c>
      <c r="U17" s="190">
        <v>269</v>
      </c>
      <c r="V17" s="200" t="s">
        <v>156</v>
      </c>
    </row>
    <row r="18" spans="2:23" ht="37.5" customHeight="1" x14ac:dyDescent="0.2">
      <c r="B18" s="131" t="s">
        <v>41</v>
      </c>
      <c r="C18" s="153" t="s">
        <v>56</v>
      </c>
      <c r="D18" s="130" t="s">
        <v>57</v>
      </c>
      <c r="E18" s="141" t="s">
        <v>66</v>
      </c>
      <c r="F18" s="93" t="s">
        <v>75</v>
      </c>
      <c r="G18" s="169" t="s">
        <v>92</v>
      </c>
      <c r="H18" s="230" t="s">
        <v>128</v>
      </c>
      <c r="I18" s="164" t="s">
        <v>81</v>
      </c>
      <c r="J18" s="50">
        <v>164943.60999999999</v>
      </c>
      <c r="K18" s="220">
        <f t="shared" si="0"/>
        <v>164943.60999999999</v>
      </c>
      <c r="L18" s="49">
        <v>0</v>
      </c>
      <c r="M18" s="60">
        <v>0</v>
      </c>
      <c r="N18" s="50">
        <v>164943.60999999999</v>
      </c>
      <c r="O18" s="49">
        <v>0</v>
      </c>
      <c r="P18" s="49">
        <v>0</v>
      </c>
      <c r="Q18" s="160">
        <f>J18-N18</f>
        <v>0</v>
      </c>
      <c r="R18" s="183">
        <v>61</v>
      </c>
      <c r="S18" s="180">
        <v>71</v>
      </c>
      <c r="T18" s="187" t="s">
        <v>103</v>
      </c>
      <c r="U18" s="188">
        <v>478</v>
      </c>
      <c r="V18" s="199" t="s">
        <v>156</v>
      </c>
    </row>
    <row r="19" spans="2:23" ht="34.5" customHeight="1" x14ac:dyDescent="0.2">
      <c r="B19" s="132" t="s">
        <v>41</v>
      </c>
      <c r="C19" s="121" t="s">
        <v>56</v>
      </c>
      <c r="D19" s="133" t="s">
        <v>57</v>
      </c>
      <c r="E19" s="142" t="s">
        <v>67</v>
      </c>
      <c r="F19" s="122" t="s">
        <v>75</v>
      </c>
      <c r="G19" s="167" t="s">
        <v>92</v>
      </c>
      <c r="H19" s="231" t="s">
        <v>129</v>
      </c>
      <c r="I19" s="164" t="s">
        <v>110</v>
      </c>
      <c r="J19" s="62">
        <v>130679.46</v>
      </c>
      <c r="K19" s="124">
        <f t="shared" si="0"/>
        <v>130679.46</v>
      </c>
      <c r="L19" s="63">
        <v>0</v>
      </c>
      <c r="M19" s="64">
        <v>0</v>
      </c>
      <c r="N19" s="62">
        <v>130679.46</v>
      </c>
      <c r="O19" s="63">
        <v>0</v>
      </c>
      <c r="P19" s="63">
        <v>0</v>
      </c>
      <c r="Q19" s="158">
        <f t="shared" si="1"/>
        <v>0</v>
      </c>
      <c r="R19" s="181">
        <v>140</v>
      </c>
      <c r="S19" s="182">
        <v>144</v>
      </c>
      <c r="T19" s="189" t="s">
        <v>104</v>
      </c>
      <c r="U19" s="190">
        <v>12</v>
      </c>
      <c r="V19" s="200" t="s">
        <v>156</v>
      </c>
    </row>
    <row r="20" spans="2:23" ht="33.75" customHeight="1" x14ac:dyDescent="0.2">
      <c r="B20" s="131" t="s">
        <v>41</v>
      </c>
      <c r="C20" s="153" t="s">
        <v>56</v>
      </c>
      <c r="D20" s="130" t="s">
        <v>57</v>
      </c>
      <c r="E20" s="141" t="s">
        <v>68</v>
      </c>
      <c r="F20" s="80" t="s">
        <v>75</v>
      </c>
      <c r="G20" s="169" t="s">
        <v>92</v>
      </c>
      <c r="H20" s="230" t="s">
        <v>130</v>
      </c>
      <c r="I20" s="164" t="s">
        <v>105</v>
      </c>
      <c r="J20" s="50">
        <v>303386.56</v>
      </c>
      <c r="K20" s="220">
        <f t="shared" si="0"/>
        <v>303386.56</v>
      </c>
      <c r="L20" s="49">
        <v>0</v>
      </c>
      <c r="M20" s="60">
        <v>0</v>
      </c>
      <c r="N20" s="50">
        <v>303386.56</v>
      </c>
      <c r="O20" s="49">
        <v>0</v>
      </c>
      <c r="P20" s="49">
        <v>0</v>
      </c>
      <c r="Q20" s="160">
        <f t="shared" si="1"/>
        <v>0</v>
      </c>
      <c r="R20" s="183">
        <v>207</v>
      </c>
      <c r="S20" s="180">
        <v>215</v>
      </c>
      <c r="T20" s="187" t="s">
        <v>103</v>
      </c>
      <c r="U20" s="188">
        <v>880</v>
      </c>
      <c r="V20" s="199" t="s">
        <v>122</v>
      </c>
    </row>
    <row r="21" spans="2:23" ht="69.75" customHeight="1" x14ac:dyDescent="0.2">
      <c r="B21" s="132" t="s">
        <v>41</v>
      </c>
      <c r="C21" s="121" t="s">
        <v>56</v>
      </c>
      <c r="D21" s="133" t="s">
        <v>57</v>
      </c>
      <c r="E21" s="142" t="s">
        <v>69</v>
      </c>
      <c r="F21" s="79" t="s">
        <v>77</v>
      </c>
      <c r="G21" s="167" t="s">
        <v>92</v>
      </c>
      <c r="H21" s="231" t="s">
        <v>136</v>
      </c>
      <c r="I21" s="164" t="s">
        <v>106</v>
      </c>
      <c r="J21" s="62">
        <v>2266898.1</v>
      </c>
      <c r="K21" s="124">
        <f t="shared" si="0"/>
        <v>2266898.1</v>
      </c>
      <c r="L21" s="63">
        <v>0</v>
      </c>
      <c r="M21" s="64">
        <v>0</v>
      </c>
      <c r="N21" s="62">
        <v>2232521.64</v>
      </c>
      <c r="O21" s="63">
        <v>0</v>
      </c>
      <c r="P21" s="63">
        <v>0</v>
      </c>
      <c r="Q21" s="158">
        <f t="shared" si="1"/>
        <v>34376.459999999963</v>
      </c>
      <c r="R21" s="181">
        <v>282</v>
      </c>
      <c r="S21" s="182">
        <v>298</v>
      </c>
      <c r="T21" s="189" t="s">
        <v>103</v>
      </c>
      <c r="U21" s="190">
        <v>4730</v>
      </c>
      <c r="V21" s="219" t="s">
        <v>94</v>
      </c>
    </row>
    <row r="22" spans="2:23" ht="42" customHeight="1" x14ac:dyDescent="0.2">
      <c r="B22" s="131" t="s">
        <v>41</v>
      </c>
      <c r="C22" s="153" t="s">
        <v>56</v>
      </c>
      <c r="D22" s="130" t="s">
        <v>57</v>
      </c>
      <c r="E22" s="141" t="s">
        <v>70</v>
      </c>
      <c r="F22" s="80" t="s">
        <v>74</v>
      </c>
      <c r="G22" s="169" t="s">
        <v>93</v>
      </c>
      <c r="H22" s="242" t="s">
        <v>116</v>
      </c>
      <c r="I22" s="202" t="s">
        <v>111</v>
      </c>
      <c r="J22" s="50">
        <v>365203.95</v>
      </c>
      <c r="K22" s="220">
        <f t="shared" si="0"/>
        <v>365203.95</v>
      </c>
      <c r="L22" s="49">
        <v>0</v>
      </c>
      <c r="M22" s="60">
        <v>0</v>
      </c>
      <c r="N22" s="50">
        <v>365203.95</v>
      </c>
      <c r="O22" s="49">
        <v>0</v>
      </c>
      <c r="P22" s="49">
        <v>0</v>
      </c>
      <c r="Q22" s="160">
        <f>J22-N22</f>
        <v>0</v>
      </c>
      <c r="R22" s="183">
        <v>50</v>
      </c>
      <c r="S22" s="180">
        <v>57</v>
      </c>
      <c r="T22" s="187" t="s">
        <v>103</v>
      </c>
      <c r="U22" s="188">
        <v>332</v>
      </c>
      <c r="V22" s="199" t="s">
        <v>156</v>
      </c>
    </row>
    <row r="23" spans="2:23" ht="44.25" customHeight="1" x14ac:dyDescent="0.2">
      <c r="B23" s="132" t="s">
        <v>41</v>
      </c>
      <c r="C23" s="121" t="s">
        <v>56</v>
      </c>
      <c r="D23" s="133" t="s">
        <v>57</v>
      </c>
      <c r="E23" s="142" t="s">
        <v>71</v>
      </c>
      <c r="F23" s="79" t="s">
        <v>74</v>
      </c>
      <c r="G23" s="167" t="s">
        <v>93</v>
      </c>
      <c r="H23" s="231" t="s">
        <v>131</v>
      </c>
      <c r="I23" s="164" t="s">
        <v>85</v>
      </c>
      <c r="J23" s="62">
        <v>4972546.05</v>
      </c>
      <c r="K23" s="124">
        <f t="shared" si="0"/>
        <v>4972546.05</v>
      </c>
      <c r="L23" s="63">
        <v>0</v>
      </c>
      <c r="M23" s="64">
        <v>0</v>
      </c>
      <c r="N23" s="62">
        <v>4942081.79</v>
      </c>
      <c r="O23" s="63">
        <v>0</v>
      </c>
      <c r="P23" s="63">
        <v>0</v>
      </c>
      <c r="Q23" s="158">
        <f t="shared" si="1"/>
        <v>30464.259999999776</v>
      </c>
      <c r="R23" s="181">
        <v>1042</v>
      </c>
      <c r="S23" s="182">
        <v>1274</v>
      </c>
      <c r="T23" s="189" t="s">
        <v>103</v>
      </c>
      <c r="U23" s="190">
        <v>2967</v>
      </c>
      <c r="V23" s="200" t="s">
        <v>119</v>
      </c>
    </row>
    <row r="24" spans="2:23" ht="35.25" customHeight="1" x14ac:dyDescent="0.2">
      <c r="B24" s="203" t="s">
        <v>41</v>
      </c>
      <c r="C24" s="227" t="s">
        <v>56</v>
      </c>
      <c r="D24" s="205" t="s">
        <v>57</v>
      </c>
      <c r="E24" s="206" t="s">
        <v>115</v>
      </c>
      <c r="F24" s="225" t="s">
        <v>75</v>
      </c>
      <c r="G24" s="228" t="s">
        <v>92</v>
      </c>
      <c r="H24" s="232" t="s">
        <v>138</v>
      </c>
      <c r="I24" s="195" t="s">
        <v>114</v>
      </c>
      <c r="J24" s="210">
        <v>270720.59999999998</v>
      </c>
      <c r="K24" s="212">
        <v>270720.59999999998</v>
      </c>
      <c r="L24" s="212">
        <v>0</v>
      </c>
      <c r="M24" s="213">
        <v>0</v>
      </c>
      <c r="N24" s="210">
        <v>270720.59999999998</v>
      </c>
      <c r="O24" s="212">
        <v>0</v>
      </c>
      <c r="P24" s="212">
        <v>0</v>
      </c>
      <c r="Q24" s="214">
        <f>J24-N24</f>
        <v>0</v>
      </c>
      <c r="R24" s="226">
        <v>96</v>
      </c>
      <c r="S24" s="215">
        <v>144</v>
      </c>
      <c r="T24" s="216" t="s">
        <v>103</v>
      </c>
      <c r="U24" s="217">
        <v>1148.95</v>
      </c>
      <c r="V24" s="224" t="s">
        <v>94</v>
      </c>
      <c r="W24" s="147"/>
    </row>
    <row r="25" spans="2:23" ht="41.25" customHeight="1" x14ac:dyDescent="0.2">
      <c r="B25" s="203" t="s">
        <v>152</v>
      </c>
      <c r="C25" s="227" t="s">
        <v>56</v>
      </c>
      <c r="D25" s="205" t="s">
        <v>57</v>
      </c>
      <c r="E25" s="206" t="s">
        <v>150</v>
      </c>
      <c r="F25" s="225" t="s">
        <v>75</v>
      </c>
      <c r="G25" s="228" t="s">
        <v>92</v>
      </c>
      <c r="H25" s="237"/>
      <c r="I25" s="195" t="s">
        <v>151</v>
      </c>
      <c r="J25" s="210">
        <v>406080.9</v>
      </c>
      <c r="K25" s="212">
        <v>406080.9</v>
      </c>
      <c r="L25" s="212">
        <v>0</v>
      </c>
      <c r="M25" s="213">
        <v>0</v>
      </c>
      <c r="N25" s="210">
        <v>406080.9</v>
      </c>
      <c r="O25" s="212">
        <v>0</v>
      </c>
      <c r="P25" s="212">
        <v>0</v>
      </c>
      <c r="Q25" s="214">
        <f>J25-N25</f>
        <v>0</v>
      </c>
      <c r="R25" s="226">
        <v>36</v>
      </c>
      <c r="S25" s="215">
        <v>24</v>
      </c>
      <c r="T25" s="216" t="s">
        <v>103</v>
      </c>
      <c r="U25" s="217">
        <v>345</v>
      </c>
      <c r="V25" s="224" t="s">
        <v>94</v>
      </c>
    </row>
    <row r="26" spans="2:23" ht="57.75" customHeight="1" x14ac:dyDescent="0.2">
      <c r="B26" s="203" t="s">
        <v>41</v>
      </c>
      <c r="C26" s="227" t="s">
        <v>56</v>
      </c>
      <c r="D26" s="205" t="s">
        <v>57</v>
      </c>
      <c r="E26" s="206" t="s">
        <v>153</v>
      </c>
      <c r="F26" s="225" t="s">
        <v>74</v>
      </c>
      <c r="G26" s="228" t="s">
        <v>93</v>
      </c>
      <c r="H26" s="232"/>
      <c r="I26" s="195" t="s">
        <v>154</v>
      </c>
      <c r="J26" s="210">
        <v>900631.93</v>
      </c>
      <c r="K26" s="212">
        <v>900631.93</v>
      </c>
      <c r="L26" s="212">
        <v>0</v>
      </c>
      <c r="M26" s="213">
        <v>0</v>
      </c>
      <c r="N26" s="210">
        <v>900631.92</v>
      </c>
      <c r="O26" s="212">
        <v>0</v>
      </c>
      <c r="P26" s="212">
        <v>0</v>
      </c>
      <c r="Q26" s="214">
        <f>J26-N26</f>
        <v>1.0000000009313226E-2</v>
      </c>
      <c r="R26" s="226">
        <v>271</v>
      </c>
      <c r="S26" s="215">
        <v>250</v>
      </c>
      <c r="T26" s="216" t="s">
        <v>103</v>
      </c>
      <c r="U26" s="217">
        <v>902.46</v>
      </c>
      <c r="V26" s="224" t="s">
        <v>94</v>
      </c>
      <c r="W26" s="147"/>
    </row>
    <row r="27" spans="2:23" ht="12" thickBot="1" x14ac:dyDescent="0.25">
      <c r="B27" s="68"/>
      <c r="C27" s="69"/>
      <c r="D27" s="70"/>
      <c r="E27" s="71"/>
      <c r="F27" s="72"/>
      <c r="G27" s="82"/>
      <c r="H27" s="140"/>
      <c r="I27" s="73"/>
      <c r="J27" s="233">
        <f>SUM(J15:J26)</f>
        <v>13536030</v>
      </c>
      <c r="K27" s="234">
        <f t="shared" ref="K27:P27" si="2">SUM(K15:K26)</f>
        <v>13536030</v>
      </c>
      <c r="L27" s="234">
        <f t="shared" si="2"/>
        <v>0</v>
      </c>
      <c r="M27" s="235">
        <f t="shared" si="2"/>
        <v>0</v>
      </c>
      <c r="N27" s="233">
        <f>SUM(N15:N26)</f>
        <v>13461819.119999999</v>
      </c>
      <c r="O27" s="234">
        <f t="shared" si="2"/>
        <v>0</v>
      </c>
      <c r="P27" s="234">
        <f t="shared" si="2"/>
        <v>0</v>
      </c>
      <c r="Q27" s="235">
        <f>SUM(Q15:Q26)</f>
        <v>74210.879999999888</v>
      </c>
      <c r="R27" s="105"/>
      <c r="S27" s="77"/>
      <c r="T27" s="69"/>
      <c r="U27" s="78"/>
      <c r="V27" s="201"/>
    </row>
    <row r="28" spans="2:23" x14ac:dyDescent="0.2">
      <c r="B28" s="51"/>
      <c r="C28" s="51"/>
      <c r="D28" s="51"/>
      <c r="E28" s="51"/>
      <c r="F28" s="51"/>
      <c r="G28" s="53"/>
      <c r="H28" s="51"/>
      <c r="I28" s="52"/>
      <c r="J28" s="100">
        <f>J27</f>
        <v>13536030</v>
      </c>
      <c r="K28" s="101">
        <f>K27</f>
        <v>13536030</v>
      </c>
      <c r="L28" s="102">
        <f>L27</f>
        <v>0</v>
      </c>
      <c r="M28" s="95">
        <v>0</v>
      </c>
      <c r="N28" s="100">
        <f>N27</f>
        <v>13461819.119999999</v>
      </c>
      <c r="O28" s="101">
        <v>0</v>
      </c>
      <c r="P28" s="102">
        <v>0</v>
      </c>
      <c r="Q28" s="95">
        <f>Q27</f>
        <v>74210.879999999888</v>
      </c>
      <c r="R28" s="84"/>
      <c r="S28" s="53"/>
      <c r="T28" s="51"/>
      <c r="U28" s="54"/>
      <c r="V28" s="51"/>
    </row>
    <row r="29" spans="2:23" x14ac:dyDescent="0.2">
      <c r="B29" s="51"/>
      <c r="C29" s="51"/>
      <c r="D29" s="51"/>
      <c r="E29" s="51"/>
      <c r="F29" s="51"/>
      <c r="G29" s="53"/>
      <c r="H29" s="51"/>
      <c r="I29" s="52"/>
      <c r="J29" s="172">
        <f>J27</f>
        <v>13536030</v>
      </c>
      <c r="K29" s="173">
        <f>K27</f>
        <v>13536030</v>
      </c>
      <c r="L29" s="173">
        <f>L27</f>
        <v>0</v>
      </c>
      <c r="M29" s="174">
        <v>0</v>
      </c>
      <c r="N29" s="172">
        <f>N27</f>
        <v>13461819.119999999</v>
      </c>
      <c r="O29" s="173">
        <v>0</v>
      </c>
      <c r="P29" s="173">
        <v>0</v>
      </c>
      <c r="Q29" s="174">
        <f>Q28</f>
        <v>74210.879999999888</v>
      </c>
      <c r="R29" s="85"/>
      <c r="S29" s="53"/>
      <c r="T29" s="51"/>
      <c r="U29" s="53"/>
      <c r="V29" s="51"/>
    </row>
    <row r="30" spans="2:23" ht="12" thickBot="1" x14ac:dyDescent="0.25">
      <c r="B30" s="51"/>
      <c r="C30" s="51"/>
      <c r="D30" s="51"/>
      <c r="E30" s="51"/>
      <c r="F30" s="109"/>
      <c r="G30" s="109"/>
      <c r="H30" s="109"/>
      <c r="I30" s="52"/>
      <c r="J30" s="103">
        <f>J27</f>
        <v>13536030</v>
      </c>
      <c r="K30" s="104">
        <f>K27</f>
        <v>13536030</v>
      </c>
      <c r="L30" s="104">
        <f>L27</f>
        <v>0</v>
      </c>
      <c r="M30" s="96">
        <v>0</v>
      </c>
      <c r="N30" s="103">
        <f>N27</f>
        <v>13461819.119999999</v>
      </c>
      <c r="O30" s="104">
        <v>0</v>
      </c>
      <c r="P30" s="104">
        <v>0</v>
      </c>
      <c r="Q30" s="96">
        <f>Q28</f>
        <v>74210.879999999888</v>
      </c>
      <c r="R30" s="84"/>
      <c r="S30" s="53"/>
      <c r="T30" s="51"/>
      <c r="U30" s="53"/>
      <c r="V30" s="51"/>
    </row>
    <row r="31" spans="2:23" x14ac:dyDescent="0.2">
      <c r="B31" s="51"/>
      <c r="C31" s="51"/>
      <c r="D31" s="51"/>
      <c r="E31" s="51"/>
      <c r="F31" s="109"/>
      <c r="G31" s="109"/>
      <c r="H31" s="109"/>
      <c r="I31" s="52"/>
      <c r="J31" s="108"/>
      <c r="K31" s="108"/>
      <c r="L31" s="108"/>
      <c r="M31" s="108"/>
      <c r="N31" s="108"/>
      <c r="O31" s="108"/>
      <c r="P31" s="108"/>
      <c r="Q31" s="108"/>
      <c r="R31" s="84"/>
      <c r="S31" s="53"/>
      <c r="T31" s="51"/>
      <c r="U31" s="53"/>
      <c r="V31" s="51"/>
    </row>
    <row r="32" spans="2:23" x14ac:dyDescent="0.2">
      <c r="B32" s="51"/>
      <c r="C32" s="51"/>
      <c r="D32" s="51"/>
      <c r="E32" s="51"/>
      <c r="F32" s="109"/>
      <c r="G32" s="109"/>
      <c r="H32" s="109"/>
      <c r="I32" s="52"/>
      <c r="J32" s="108"/>
      <c r="K32" s="108"/>
      <c r="L32" s="108"/>
      <c r="M32" s="108"/>
      <c r="N32" s="108"/>
      <c r="O32" s="108"/>
      <c r="P32" s="108"/>
      <c r="Q32" s="108"/>
      <c r="R32" s="84"/>
      <c r="S32" s="53"/>
      <c r="T32" s="51"/>
      <c r="U32" s="53"/>
      <c r="V32" s="51"/>
    </row>
    <row r="33" spans="2:22" x14ac:dyDescent="0.2">
      <c r="B33" s="51"/>
      <c r="C33" s="51"/>
      <c r="D33" s="51"/>
      <c r="E33" s="51"/>
      <c r="F33" s="109"/>
      <c r="G33" s="109"/>
      <c r="H33" s="109"/>
      <c r="I33" s="52"/>
      <c r="J33" s="108"/>
      <c r="K33" s="108"/>
      <c r="L33" s="108"/>
      <c r="M33" s="108"/>
      <c r="N33" s="108"/>
      <c r="O33" s="108"/>
      <c r="P33" s="108"/>
      <c r="Q33" s="108"/>
      <c r="R33" s="84"/>
      <c r="S33" s="53"/>
      <c r="T33" s="51"/>
      <c r="U33" s="53"/>
      <c r="V33" s="51"/>
    </row>
    <row r="34" spans="2:22" x14ac:dyDescent="0.2">
      <c r="B34" s="51"/>
      <c r="C34" s="51"/>
      <c r="D34" s="51"/>
      <c r="E34" s="51"/>
      <c r="F34" s="109"/>
      <c r="G34" s="109"/>
      <c r="H34" s="109"/>
      <c r="I34" s="52"/>
      <c r="J34" s="108"/>
      <c r="K34" s="108"/>
      <c r="L34" s="108"/>
      <c r="M34" s="108"/>
      <c r="N34" s="108"/>
      <c r="O34" s="108"/>
      <c r="P34" s="108"/>
      <c r="Q34" s="108"/>
      <c r="R34" s="84"/>
      <c r="S34" s="53"/>
      <c r="T34" s="51"/>
      <c r="U34" s="53"/>
      <c r="V34" s="51"/>
    </row>
    <row r="35" spans="2:22" x14ac:dyDescent="0.2">
      <c r="B35" s="51"/>
      <c r="C35" s="51"/>
      <c r="D35" s="51"/>
      <c r="E35" s="51"/>
      <c r="F35" s="109"/>
      <c r="G35" s="109"/>
      <c r="H35" s="109"/>
      <c r="I35" s="52"/>
      <c r="J35" s="108"/>
      <c r="K35" s="108"/>
      <c r="L35" s="108"/>
      <c r="M35" s="108"/>
      <c r="N35" s="108"/>
      <c r="O35" s="108"/>
      <c r="P35" s="108"/>
      <c r="Q35" s="108"/>
      <c r="R35" s="84"/>
      <c r="S35" s="53"/>
      <c r="T35" s="51"/>
      <c r="U35" s="53"/>
      <c r="V35" s="51"/>
    </row>
    <row r="36" spans="2:22" x14ac:dyDescent="0.2">
      <c r="F36" s="97"/>
      <c r="G36" s="98"/>
      <c r="H36" s="99"/>
      <c r="K36" s="55"/>
      <c r="S36" s="2"/>
    </row>
    <row r="37" spans="2:22" ht="12" x14ac:dyDescent="0.2">
      <c r="B37" s="280" t="s">
        <v>158</v>
      </c>
      <c r="C37" s="280"/>
      <c r="D37" s="280"/>
      <c r="E37" s="56"/>
      <c r="F37" s="97"/>
      <c r="G37" s="98"/>
      <c r="H37" s="99"/>
      <c r="I37" s="56"/>
      <c r="J37" s="57"/>
      <c r="K37" s="57"/>
      <c r="L37" s="280" t="s">
        <v>53</v>
      </c>
      <c r="M37" s="280"/>
      <c r="N37" s="280"/>
      <c r="O37" s="280"/>
      <c r="P37" s="280"/>
      <c r="Q37" s="281" t="s">
        <v>157</v>
      </c>
      <c r="R37" s="281"/>
      <c r="S37" s="281"/>
      <c r="T37" s="281"/>
      <c r="U37" s="281"/>
      <c r="V37" s="281"/>
    </row>
    <row r="38" spans="2:22" ht="15" customHeight="1" x14ac:dyDescent="0.2">
      <c r="B38" s="270" t="s">
        <v>44</v>
      </c>
      <c r="C38" s="270"/>
      <c r="D38" s="270"/>
      <c r="F38" s="97"/>
      <c r="G38" s="98"/>
      <c r="H38" s="99"/>
      <c r="J38" s="15"/>
      <c r="L38" s="271" t="s">
        <v>38</v>
      </c>
      <c r="M38" s="272"/>
      <c r="N38" s="272"/>
      <c r="O38" s="272"/>
      <c r="P38" s="272"/>
      <c r="R38" s="288" t="s">
        <v>90</v>
      </c>
      <c r="S38" s="288"/>
      <c r="T38" s="288"/>
      <c r="U38" s="288"/>
      <c r="V38" s="58"/>
    </row>
  </sheetData>
  <mergeCells count="21">
    <mergeCell ref="B1:C1"/>
    <mergeCell ref="F2:U2"/>
    <mergeCell ref="F3:U3"/>
    <mergeCell ref="F4:U4"/>
    <mergeCell ref="U9:V9"/>
    <mergeCell ref="B38:D38"/>
    <mergeCell ref="L38:P38"/>
    <mergeCell ref="R38:U38"/>
    <mergeCell ref="Q9:R9"/>
    <mergeCell ref="J12:M12"/>
    <mergeCell ref="N12:Q12"/>
    <mergeCell ref="R12:S12"/>
    <mergeCell ref="R13:S13"/>
    <mergeCell ref="B37:D37"/>
    <mergeCell ref="L37:P37"/>
    <mergeCell ref="Q37:V37"/>
    <mergeCell ref="B11:B13"/>
    <mergeCell ref="G11:G13"/>
    <mergeCell ref="H11:H13"/>
    <mergeCell ref="R11:S11"/>
    <mergeCell ref="C12:D12"/>
  </mergeCells>
  <pageMargins left="0.23622047244094491" right="0.23622047244094491" top="0.74803149606299213" bottom="0.74803149606299213"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X38"/>
  <sheetViews>
    <sheetView tabSelected="1" topLeftCell="E1" workbookViewId="0">
      <selection activeCell="I26" sqref="I26"/>
    </sheetView>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43.71093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9" width="8.5703125" style="1" customWidth="1"/>
    <col min="20" max="20" width="10.28515625" style="1" customWidth="1"/>
    <col min="21" max="21" width="8.5703125" style="2" customWidth="1"/>
    <col min="22" max="22" width="10.28515625" style="1" customWidth="1"/>
    <col min="23" max="23" width="14.7109375" style="145" customWidth="1"/>
    <col min="24" max="24" width="11.42578125" style="149"/>
    <col min="25" max="16384" width="11.42578125" style="1"/>
  </cols>
  <sheetData>
    <row r="1" spans="2:24" ht="12.75" x14ac:dyDescent="0.2">
      <c r="B1" s="289" t="s">
        <v>172</v>
      </c>
      <c r="C1" s="289"/>
      <c r="L1" s="126" t="s">
        <v>0</v>
      </c>
    </row>
    <row r="2" spans="2:24" ht="18" x14ac:dyDescent="0.25">
      <c r="F2" s="255" t="s">
        <v>45</v>
      </c>
      <c r="G2" s="255"/>
      <c r="H2" s="255"/>
      <c r="I2" s="255"/>
      <c r="J2" s="255"/>
      <c r="K2" s="255"/>
      <c r="L2" s="255"/>
      <c r="M2" s="255"/>
      <c r="N2" s="255"/>
      <c r="O2" s="255"/>
      <c r="P2" s="255"/>
      <c r="Q2" s="255"/>
      <c r="R2" s="255"/>
      <c r="S2" s="255"/>
      <c r="T2" s="255"/>
      <c r="U2" s="256"/>
      <c r="V2" s="3" t="s">
        <v>1</v>
      </c>
    </row>
    <row r="3" spans="2:24" ht="18.75" thickBot="1" x14ac:dyDescent="0.3">
      <c r="F3" s="257"/>
      <c r="G3" s="257"/>
      <c r="H3" s="257"/>
      <c r="I3" s="257"/>
      <c r="J3" s="257"/>
      <c r="K3" s="257"/>
      <c r="L3" s="257"/>
      <c r="M3" s="257"/>
      <c r="N3" s="257"/>
      <c r="O3" s="257"/>
      <c r="P3" s="257"/>
      <c r="Q3" s="257"/>
      <c r="R3" s="257"/>
      <c r="S3" s="257"/>
      <c r="T3" s="257"/>
      <c r="U3" s="258"/>
      <c r="V3" s="4" t="s">
        <v>2</v>
      </c>
    </row>
    <row r="4" spans="2:24" ht="18" x14ac:dyDescent="0.25">
      <c r="F4" s="259" t="s">
        <v>3</v>
      </c>
      <c r="G4" s="259"/>
      <c r="H4" s="259"/>
      <c r="I4" s="259"/>
      <c r="J4" s="259"/>
      <c r="K4" s="259"/>
      <c r="L4" s="259"/>
      <c r="M4" s="259"/>
      <c r="N4" s="259"/>
      <c r="O4" s="259"/>
      <c r="P4" s="259"/>
      <c r="Q4" s="259"/>
      <c r="R4" s="259"/>
      <c r="S4" s="259"/>
      <c r="T4" s="259"/>
      <c r="U4" s="260"/>
      <c r="V4" s="5" t="s">
        <v>4</v>
      </c>
    </row>
    <row r="5" spans="2:24" ht="18.75" thickBot="1" x14ac:dyDescent="0.3">
      <c r="I5" s="67"/>
      <c r="L5" s="155" t="s">
        <v>58</v>
      </c>
      <c r="V5" s="6">
        <v>2022</v>
      </c>
    </row>
    <row r="6" spans="2:24" ht="12" thickTop="1" x14ac:dyDescent="0.2">
      <c r="V6" s="7"/>
    </row>
    <row r="7" spans="2:24" x14ac:dyDescent="0.2">
      <c r="B7" s="8"/>
      <c r="C7" s="9" t="s">
        <v>5</v>
      </c>
      <c r="D7" s="8"/>
      <c r="E7" s="8" t="s">
        <v>6</v>
      </c>
      <c r="F7" s="8"/>
      <c r="G7" s="10"/>
      <c r="H7" s="8"/>
      <c r="I7" s="8"/>
      <c r="J7" s="10"/>
      <c r="K7" s="10"/>
      <c r="L7" s="10"/>
      <c r="M7" s="10"/>
      <c r="N7" s="8"/>
      <c r="O7" s="8"/>
      <c r="P7" s="8"/>
      <c r="Q7" s="8"/>
      <c r="R7" s="8"/>
      <c r="S7" s="8"/>
      <c r="T7" s="8"/>
      <c r="U7" s="11" t="s">
        <v>7</v>
      </c>
      <c r="V7" s="12" t="s">
        <v>8</v>
      </c>
    </row>
    <row r="8" spans="2:24" x14ac:dyDescent="0.2">
      <c r="C8" s="13" t="s">
        <v>9</v>
      </c>
      <c r="E8" s="14" t="s">
        <v>10</v>
      </c>
      <c r="F8" s="1" t="s">
        <v>42</v>
      </c>
      <c r="U8" s="15" t="s">
        <v>11</v>
      </c>
    </row>
    <row r="9" spans="2:24" x14ac:dyDescent="0.2">
      <c r="C9" s="13"/>
      <c r="D9" s="16" t="s">
        <v>12</v>
      </c>
      <c r="E9" s="1" t="s">
        <v>13</v>
      </c>
      <c r="I9" s="13" t="s">
        <v>48</v>
      </c>
      <c r="M9" s="17" t="s">
        <v>14</v>
      </c>
      <c r="N9" s="239" t="s">
        <v>159</v>
      </c>
      <c r="P9" s="16" t="s">
        <v>15</v>
      </c>
      <c r="Q9" s="262" t="s">
        <v>163</v>
      </c>
      <c r="R9" s="262"/>
      <c r="U9" s="261" t="s">
        <v>160</v>
      </c>
      <c r="V9" s="262"/>
    </row>
    <row r="10" spans="2:24" ht="12" thickBot="1" x14ac:dyDescent="0.25"/>
    <row r="11" spans="2:24" ht="15" customHeight="1" x14ac:dyDescent="0.2">
      <c r="B11" s="282" t="s">
        <v>25</v>
      </c>
      <c r="C11" s="19"/>
      <c r="D11" s="20"/>
      <c r="E11" s="21"/>
      <c r="F11" s="21"/>
      <c r="G11" s="285" t="s">
        <v>83</v>
      </c>
      <c r="H11" s="285" t="s">
        <v>49</v>
      </c>
      <c r="I11" s="19"/>
      <c r="J11" s="22"/>
      <c r="K11" s="23"/>
      <c r="L11" s="23"/>
      <c r="M11" s="24"/>
      <c r="N11" s="25"/>
      <c r="O11" s="26"/>
      <c r="P11" s="26"/>
      <c r="Q11" s="27"/>
      <c r="R11" s="263" t="s">
        <v>16</v>
      </c>
      <c r="S11" s="264"/>
      <c r="T11" s="28" t="s">
        <v>17</v>
      </c>
      <c r="U11" s="29"/>
      <c r="V11" s="30" t="s">
        <v>18</v>
      </c>
    </row>
    <row r="12" spans="2:24" ht="15" customHeight="1" x14ac:dyDescent="0.2">
      <c r="B12" s="283"/>
      <c r="C12" s="265" t="s">
        <v>19</v>
      </c>
      <c r="D12" s="266"/>
      <c r="E12" s="31" t="s">
        <v>20</v>
      </c>
      <c r="F12" s="32"/>
      <c r="G12" s="286"/>
      <c r="H12" s="286"/>
      <c r="I12" s="33" t="s">
        <v>21</v>
      </c>
      <c r="J12" s="267" t="s">
        <v>22</v>
      </c>
      <c r="K12" s="268"/>
      <c r="L12" s="268"/>
      <c r="M12" s="269"/>
      <c r="N12" s="273" t="s">
        <v>40</v>
      </c>
      <c r="O12" s="274"/>
      <c r="P12" s="274"/>
      <c r="Q12" s="275"/>
      <c r="R12" s="276" t="s">
        <v>23</v>
      </c>
      <c r="S12" s="277"/>
      <c r="T12" s="31" t="s">
        <v>24</v>
      </c>
      <c r="U12" s="34"/>
      <c r="V12" s="35" t="s">
        <v>55</v>
      </c>
    </row>
    <row r="13" spans="2:24" s="44" customFormat="1" ht="17.25" thickBot="1" x14ac:dyDescent="0.3">
      <c r="B13" s="284"/>
      <c r="C13" s="36" t="s">
        <v>26</v>
      </c>
      <c r="D13" s="240" t="s">
        <v>27</v>
      </c>
      <c r="E13" s="154" t="s">
        <v>28</v>
      </c>
      <c r="F13" s="154" t="s">
        <v>29</v>
      </c>
      <c r="G13" s="287"/>
      <c r="H13" s="287"/>
      <c r="I13" s="37" t="s">
        <v>30</v>
      </c>
      <c r="J13" s="38" t="s">
        <v>31</v>
      </c>
      <c r="K13" s="39" t="s">
        <v>43</v>
      </c>
      <c r="L13" s="39" t="s">
        <v>32</v>
      </c>
      <c r="M13" s="40" t="s">
        <v>33</v>
      </c>
      <c r="N13" s="41" t="s">
        <v>31</v>
      </c>
      <c r="O13" s="36" t="s">
        <v>50</v>
      </c>
      <c r="P13" s="36" t="s">
        <v>51</v>
      </c>
      <c r="Q13" s="156" t="s">
        <v>39</v>
      </c>
      <c r="R13" s="278" t="s">
        <v>34</v>
      </c>
      <c r="S13" s="279"/>
      <c r="T13" s="154" t="s">
        <v>35</v>
      </c>
      <c r="U13" s="241" t="s">
        <v>36</v>
      </c>
      <c r="V13" s="43" t="s">
        <v>37</v>
      </c>
      <c r="W13" s="146"/>
      <c r="X13" s="150"/>
    </row>
    <row r="14" spans="2:24" s="44" customFormat="1" x14ac:dyDescent="0.25">
      <c r="B14" s="94"/>
      <c r="C14" s="86"/>
      <c r="D14" s="110"/>
      <c r="E14" s="110"/>
      <c r="F14" s="110"/>
      <c r="G14" s="113"/>
      <c r="H14" s="135"/>
      <c r="I14" s="114"/>
      <c r="J14" s="87"/>
      <c r="K14" s="88"/>
      <c r="L14" s="88"/>
      <c r="M14" s="89"/>
      <c r="N14" s="90"/>
      <c r="O14" s="86"/>
      <c r="P14" s="86"/>
      <c r="Q14" s="157"/>
      <c r="R14" s="94" t="s">
        <v>46</v>
      </c>
      <c r="S14" s="110" t="s">
        <v>47</v>
      </c>
      <c r="T14" s="110"/>
      <c r="U14" s="111"/>
      <c r="V14" s="112"/>
      <c r="W14" s="146"/>
      <c r="X14" s="150"/>
    </row>
    <row r="15" spans="2:24" s="44" customFormat="1" ht="30.75" customHeight="1" x14ac:dyDescent="0.2">
      <c r="B15" s="120" t="s">
        <v>41</v>
      </c>
      <c r="C15" s="121" t="s">
        <v>56</v>
      </c>
      <c r="D15" s="162" t="s">
        <v>57</v>
      </c>
      <c r="E15" s="238" t="s">
        <v>62</v>
      </c>
      <c r="F15" s="119" t="s">
        <v>75</v>
      </c>
      <c r="G15" s="167" t="s">
        <v>92</v>
      </c>
      <c r="H15" s="136" t="s">
        <v>126</v>
      </c>
      <c r="I15" s="164" t="s">
        <v>108</v>
      </c>
      <c r="J15" s="123">
        <v>285842.37</v>
      </c>
      <c r="K15" s="124">
        <f>J15</f>
        <v>285842.37</v>
      </c>
      <c r="L15" s="124">
        <v>0</v>
      </c>
      <c r="M15" s="125">
        <v>0</v>
      </c>
      <c r="N15" s="62">
        <v>285842.36</v>
      </c>
      <c r="O15" s="63">
        <v>0</v>
      </c>
      <c r="P15" s="63">
        <v>0</v>
      </c>
      <c r="Q15" s="158">
        <f>J15-N15</f>
        <v>1.0000000009313226E-2</v>
      </c>
      <c r="R15" s="117">
        <v>102</v>
      </c>
      <c r="S15" s="115">
        <v>107</v>
      </c>
      <c r="T15" s="116" t="s">
        <v>103</v>
      </c>
      <c r="U15" s="118">
        <v>106.47</v>
      </c>
      <c r="V15" s="245" t="s">
        <v>122</v>
      </c>
      <c r="W15" s="146"/>
      <c r="X15" s="150"/>
    </row>
    <row r="16" spans="2:24" ht="35.25" customHeight="1" x14ac:dyDescent="0.2">
      <c r="B16" s="131" t="s">
        <v>41</v>
      </c>
      <c r="C16" s="153" t="s">
        <v>56</v>
      </c>
      <c r="D16" s="130" t="s">
        <v>57</v>
      </c>
      <c r="E16" s="141" t="s">
        <v>63</v>
      </c>
      <c r="F16" s="93" t="s">
        <v>77</v>
      </c>
      <c r="G16" s="169" t="s">
        <v>92</v>
      </c>
      <c r="H16" s="230" t="s">
        <v>127</v>
      </c>
      <c r="I16" s="164" t="s">
        <v>78</v>
      </c>
      <c r="J16" s="151">
        <v>1200000</v>
      </c>
      <c r="K16" s="152">
        <f t="shared" ref="K16:K23" si="0">J16</f>
        <v>1200000</v>
      </c>
      <c r="L16" s="49">
        <v>0</v>
      </c>
      <c r="M16" s="60">
        <v>0</v>
      </c>
      <c r="N16" s="50">
        <v>1193364.3</v>
      </c>
      <c r="O16" s="49">
        <v>0</v>
      </c>
      <c r="P16" s="49">
        <v>0</v>
      </c>
      <c r="Q16" s="159">
        <f>J16-N16</f>
        <v>6635.6999999999534</v>
      </c>
      <c r="R16" s="175">
        <v>100</v>
      </c>
      <c r="S16" s="176">
        <v>134</v>
      </c>
      <c r="T16" s="187" t="s">
        <v>102</v>
      </c>
      <c r="U16" s="188">
        <v>1180</v>
      </c>
      <c r="V16" s="199" t="s">
        <v>119</v>
      </c>
    </row>
    <row r="17" spans="2:23" ht="48.75" customHeight="1" x14ac:dyDescent="0.2">
      <c r="B17" s="132" t="s">
        <v>41</v>
      </c>
      <c r="C17" s="121" t="s">
        <v>56</v>
      </c>
      <c r="D17" s="133" t="s">
        <v>57</v>
      </c>
      <c r="E17" s="142" t="s">
        <v>65</v>
      </c>
      <c r="F17" s="122" t="s">
        <v>101</v>
      </c>
      <c r="G17" s="167" t="s">
        <v>92</v>
      </c>
      <c r="H17" s="231" t="s">
        <v>135</v>
      </c>
      <c r="I17" s="164" t="s">
        <v>112</v>
      </c>
      <c r="J17" s="62">
        <v>2269096.4700000002</v>
      </c>
      <c r="K17" s="124">
        <f t="shared" si="0"/>
        <v>2269096.4700000002</v>
      </c>
      <c r="L17" s="63">
        <v>0</v>
      </c>
      <c r="M17" s="64">
        <v>0</v>
      </c>
      <c r="N17" s="62">
        <v>2266362</v>
      </c>
      <c r="O17" s="63">
        <v>0</v>
      </c>
      <c r="P17" s="63">
        <v>0</v>
      </c>
      <c r="Q17" s="158">
        <f t="shared" ref="Q17:Q23" si="1">J17-N17</f>
        <v>2734.4700000002049</v>
      </c>
      <c r="R17" s="181">
        <v>4830</v>
      </c>
      <c r="S17" s="182">
        <v>5750</v>
      </c>
      <c r="T17" s="189" t="s">
        <v>103</v>
      </c>
      <c r="U17" s="190">
        <v>269</v>
      </c>
      <c r="V17" s="200" t="s">
        <v>119</v>
      </c>
    </row>
    <row r="18" spans="2:23" ht="37.5" customHeight="1" x14ac:dyDescent="0.2">
      <c r="B18" s="131" t="s">
        <v>41</v>
      </c>
      <c r="C18" s="153" t="s">
        <v>56</v>
      </c>
      <c r="D18" s="130" t="s">
        <v>57</v>
      </c>
      <c r="E18" s="141" t="s">
        <v>66</v>
      </c>
      <c r="F18" s="93" t="s">
        <v>75</v>
      </c>
      <c r="G18" s="169" t="s">
        <v>92</v>
      </c>
      <c r="H18" s="230" t="s">
        <v>128</v>
      </c>
      <c r="I18" s="164" t="s">
        <v>81</v>
      </c>
      <c r="J18" s="50">
        <v>164943.60999999999</v>
      </c>
      <c r="K18" s="220">
        <f t="shared" si="0"/>
        <v>164943.60999999999</v>
      </c>
      <c r="L18" s="49">
        <v>0</v>
      </c>
      <c r="M18" s="60">
        <v>0</v>
      </c>
      <c r="N18" s="50">
        <v>164943.6</v>
      </c>
      <c r="O18" s="49">
        <v>0</v>
      </c>
      <c r="P18" s="49">
        <v>0</v>
      </c>
      <c r="Q18" s="160">
        <f>J18-N18</f>
        <v>9.9999999802093953E-3</v>
      </c>
      <c r="R18" s="183">
        <v>61</v>
      </c>
      <c r="S18" s="180">
        <v>71</v>
      </c>
      <c r="T18" s="187" t="s">
        <v>103</v>
      </c>
      <c r="U18" s="188">
        <v>478</v>
      </c>
      <c r="V18" s="218" t="s">
        <v>122</v>
      </c>
    </row>
    <row r="19" spans="2:23" ht="34.5" customHeight="1" x14ac:dyDescent="0.2">
      <c r="B19" s="132" t="s">
        <v>41</v>
      </c>
      <c r="C19" s="121" t="s">
        <v>56</v>
      </c>
      <c r="D19" s="133" t="s">
        <v>57</v>
      </c>
      <c r="E19" s="142" t="s">
        <v>67</v>
      </c>
      <c r="F19" s="122" t="s">
        <v>75</v>
      </c>
      <c r="G19" s="167" t="s">
        <v>92</v>
      </c>
      <c r="H19" s="231" t="s">
        <v>129</v>
      </c>
      <c r="I19" s="164" t="s">
        <v>110</v>
      </c>
      <c r="J19" s="62">
        <v>130679.46</v>
      </c>
      <c r="K19" s="124">
        <f t="shared" si="0"/>
        <v>130679.46</v>
      </c>
      <c r="L19" s="63">
        <v>0</v>
      </c>
      <c r="M19" s="64">
        <v>0</v>
      </c>
      <c r="N19" s="62">
        <v>130679.4</v>
      </c>
      <c r="O19" s="63">
        <v>0</v>
      </c>
      <c r="P19" s="63">
        <v>0</v>
      </c>
      <c r="Q19" s="158">
        <f t="shared" si="1"/>
        <v>6.0000000012223609E-2</v>
      </c>
      <c r="R19" s="181">
        <v>140</v>
      </c>
      <c r="S19" s="182">
        <v>144</v>
      </c>
      <c r="T19" s="189" t="s">
        <v>104</v>
      </c>
      <c r="U19" s="190">
        <v>12</v>
      </c>
      <c r="V19" s="219" t="s">
        <v>122</v>
      </c>
    </row>
    <row r="20" spans="2:23" ht="33.75" customHeight="1" x14ac:dyDescent="0.2">
      <c r="B20" s="131" t="s">
        <v>41</v>
      </c>
      <c r="C20" s="153" t="s">
        <v>56</v>
      </c>
      <c r="D20" s="130" t="s">
        <v>57</v>
      </c>
      <c r="E20" s="141" t="s">
        <v>68</v>
      </c>
      <c r="F20" s="80" t="s">
        <v>75</v>
      </c>
      <c r="G20" s="169" t="s">
        <v>92</v>
      </c>
      <c r="H20" s="230" t="s">
        <v>130</v>
      </c>
      <c r="I20" s="164" t="s">
        <v>105</v>
      </c>
      <c r="J20" s="50">
        <v>303386.56</v>
      </c>
      <c r="K20" s="220">
        <f t="shared" si="0"/>
        <v>303386.56</v>
      </c>
      <c r="L20" s="49">
        <v>0</v>
      </c>
      <c r="M20" s="60">
        <v>0</v>
      </c>
      <c r="N20" s="50">
        <v>303386.56</v>
      </c>
      <c r="O20" s="49">
        <v>0</v>
      </c>
      <c r="P20" s="49">
        <v>0</v>
      </c>
      <c r="Q20" s="160">
        <f t="shared" si="1"/>
        <v>0</v>
      </c>
      <c r="R20" s="183">
        <v>207</v>
      </c>
      <c r="S20" s="180">
        <v>215</v>
      </c>
      <c r="T20" s="187" t="s">
        <v>103</v>
      </c>
      <c r="U20" s="188">
        <v>880</v>
      </c>
      <c r="V20" s="218" t="s">
        <v>122</v>
      </c>
    </row>
    <row r="21" spans="2:23" ht="69.75" customHeight="1" x14ac:dyDescent="0.2">
      <c r="B21" s="132" t="s">
        <v>41</v>
      </c>
      <c r="C21" s="121" t="s">
        <v>56</v>
      </c>
      <c r="D21" s="133" t="s">
        <v>57</v>
      </c>
      <c r="E21" s="142" t="s">
        <v>69</v>
      </c>
      <c r="F21" s="79" t="s">
        <v>77</v>
      </c>
      <c r="G21" s="167" t="s">
        <v>92</v>
      </c>
      <c r="H21" s="231" t="s">
        <v>136</v>
      </c>
      <c r="I21" s="164" t="s">
        <v>106</v>
      </c>
      <c r="J21" s="62">
        <v>2266898.1</v>
      </c>
      <c r="K21" s="124">
        <f t="shared" si="0"/>
        <v>2266898.1</v>
      </c>
      <c r="L21" s="63">
        <v>0</v>
      </c>
      <c r="M21" s="64">
        <v>0</v>
      </c>
      <c r="N21" s="62">
        <v>2232521.64</v>
      </c>
      <c r="O21" s="63">
        <v>0</v>
      </c>
      <c r="P21" s="63">
        <v>0</v>
      </c>
      <c r="Q21" s="158">
        <f t="shared" si="1"/>
        <v>34376.459999999963</v>
      </c>
      <c r="R21" s="181">
        <v>282</v>
      </c>
      <c r="S21" s="182">
        <v>298</v>
      </c>
      <c r="T21" s="189" t="s">
        <v>103</v>
      </c>
      <c r="U21" s="190">
        <v>4730</v>
      </c>
      <c r="V21" s="219" t="s">
        <v>94</v>
      </c>
    </row>
    <row r="22" spans="2:23" ht="42" customHeight="1" x14ac:dyDescent="0.2">
      <c r="B22" s="131" t="s">
        <v>41</v>
      </c>
      <c r="C22" s="153" t="s">
        <v>56</v>
      </c>
      <c r="D22" s="130" t="s">
        <v>57</v>
      </c>
      <c r="E22" s="141" t="s">
        <v>70</v>
      </c>
      <c r="F22" s="80" t="s">
        <v>74</v>
      </c>
      <c r="G22" s="169" t="s">
        <v>93</v>
      </c>
      <c r="H22" s="242" t="s">
        <v>116</v>
      </c>
      <c r="I22" s="202" t="s">
        <v>111</v>
      </c>
      <c r="J22" s="50">
        <v>365203.95</v>
      </c>
      <c r="K22" s="220">
        <f t="shared" si="0"/>
        <v>365203.95</v>
      </c>
      <c r="L22" s="49">
        <v>0</v>
      </c>
      <c r="M22" s="60">
        <v>0</v>
      </c>
      <c r="N22" s="50">
        <v>365203.95</v>
      </c>
      <c r="O22" s="49">
        <v>0</v>
      </c>
      <c r="P22" s="49">
        <v>0</v>
      </c>
      <c r="Q22" s="160">
        <f>J22-N22</f>
        <v>0</v>
      </c>
      <c r="R22" s="183">
        <v>50</v>
      </c>
      <c r="S22" s="180">
        <v>57</v>
      </c>
      <c r="T22" s="187" t="s">
        <v>103</v>
      </c>
      <c r="U22" s="188">
        <v>332</v>
      </c>
      <c r="V22" s="199" t="s">
        <v>94</v>
      </c>
    </row>
    <row r="23" spans="2:23" ht="44.25" customHeight="1" x14ac:dyDescent="0.2">
      <c r="B23" s="132" t="s">
        <v>41</v>
      </c>
      <c r="C23" s="121" t="s">
        <v>56</v>
      </c>
      <c r="D23" s="133" t="s">
        <v>57</v>
      </c>
      <c r="E23" s="142" t="s">
        <v>71</v>
      </c>
      <c r="F23" s="79" t="s">
        <v>74</v>
      </c>
      <c r="G23" s="167" t="s">
        <v>93</v>
      </c>
      <c r="H23" s="231" t="s">
        <v>131</v>
      </c>
      <c r="I23" s="164" t="s">
        <v>85</v>
      </c>
      <c r="J23" s="62">
        <v>4972546.05</v>
      </c>
      <c r="K23" s="124">
        <f t="shared" si="0"/>
        <v>4972546.05</v>
      </c>
      <c r="L23" s="63">
        <v>0</v>
      </c>
      <c r="M23" s="64">
        <v>0</v>
      </c>
      <c r="N23" s="62">
        <v>4942081.78</v>
      </c>
      <c r="O23" s="63">
        <v>0</v>
      </c>
      <c r="P23" s="63">
        <v>0</v>
      </c>
      <c r="Q23" s="158">
        <f t="shared" si="1"/>
        <v>30464.269999999553</v>
      </c>
      <c r="R23" s="181">
        <v>1042</v>
      </c>
      <c r="S23" s="182">
        <v>1274</v>
      </c>
      <c r="T23" s="189" t="s">
        <v>103</v>
      </c>
      <c r="U23" s="190">
        <v>2967</v>
      </c>
      <c r="V23" s="200" t="s">
        <v>164</v>
      </c>
    </row>
    <row r="24" spans="2:23" ht="35.25" customHeight="1" x14ac:dyDescent="0.2">
      <c r="B24" s="131" t="s">
        <v>41</v>
      </c>
      <c r="C24" s="163" t="s">
        <v>56</v>
      </c>
      <c r="D24" s="130" t="s">
        <v>57</v>
      </c>
      <c r="E24" s="141" t="s">
        <v>115</v>
      </c>
      <c r="F24" s="80" t="s">
        <v>75</v>
      </c>
      <c r="G24" s="170" t="s">
        <v>92</v>
      </c>
      <c r="H24" s="230" t="s">
        <v>138</v>
      </c>
      <c r="I24" s="164" t="s">
        <v>114</v>
      </c>
      <c r="J24" s="50">
        <v>270720.59999999998</v>
      </c>
      <c r="K24" s="49">
        <v>270720.59999999998</v>
      </c>
      <c r="L24" s="49">
        <v>0</v>
      </c>
      <c r="M24" s="60">
        <v>0</v>
      </c>
      <c r="N24" s="50">
        <v>270720.11</v>
      </c>
      <c r="O24" s="49">
        <v>0</v>
      </c>
      <c r="P24" s="49">
        <v>0</v>
      </c>
      <c r="Q24" s="160">
        <f>J24-N24</f>
        <v>0.48999999999068677</v>
      </c>
      <c r="R24" s="193">
        <v>96</v>
      </c>
      <c r="S24" s="180">
        <v>144</v>
      </c>
      <c r="T24" s="187" t="s">
        <v>103</v>
      </c>
      <c r="U24" s="188">
        <v>1148.95</v>
      </c>
      <c r="V24" s="199" t="s">
        <v>119</v>
      </c>
      <c r="W24" s="147"/>
    </row>
    <row r="25" spans="2:23" ht="41.25" customHeight="1" x14ac:dyDescent="0.2">
      <c r="B25" s="132" t="s">
        <v>152</v>
      </c>
      <c r="C25" s="243" t="s">
        <v>56</v>
      </c>
      <c r="D25" s="133" t="s">
        <v>57</v>
      </c>
      <c r="E25" s="142" t="s">
        <v>150</v>
      </c>
      <c r="F25" s="79" t="s">
        <v>75</v>
      </c>
      <c r="G25" s="244" t="s">
        <v>92</v>
      </c>
      <c r="H25" s="231" t="s">
        <v>169</v>
      </c>
      <c r="I25" s="164" t="s">
        <v>173</v>
      </c>
      <c r="J25" s="62">
        <v>406080.9</v>
      </c>
      <c r="K25" s="63">
        <v>406080.9</v>
      </c>
      <c r="L25" s="63">
        <v>0</v>
      </c>
      <c r="M25" s="64">
        <v>0</v>
      </c>
      <c r="N25" s="62">
        <v>406080.9</v>
      </c>
      <c r="O25" s="63">
        <v>0</v>
      </c>
      <c r="P25" s="63">
        <v>0</v>
      </c>
      <c r="Q25" s="158">
        <f>J25-N25</f>
        <v>0</v>
      </c>
      <c r="R25" s="192">
        <v>36</v>
      </c>
      <c r="S25" s="182">
        <v>24</v>
      </c>
      <c r="T25" s="189" t="s">
        <v>103</v>
      </c>
      <c r="U25" s="190">
        <v>345</v>
      </c>
      <c r="V25" s="219" t="s">
        <v>94</v>
      </c>
    </row>
    <row r="26" spans="2:23" ht="57.75" customHeight="1" x14ac:dyDescent="0.2">
      <c r="B26" s="131" t="s">
        <v>41</v>
      </c>
      <c r="C26" s="163" t="s">
        <v>56</v>
      </c>
      <c r="D26" s="130" t="s">
        <v>57</v>
      </c>
      <c r="E26" s="141" t="s">
        <v>153</v>
      </c>
      <c r="F26" s="80" t="s">
        <v>74</v>
      </c>
      <c r="G26" s="170" t="s">
        <v>93</v>
      </c>
      <c r="H26" s="230" t="s">
        <v>170</v>
      </c>
      <c r="I26" s="164" t="s">
        <v>154</v>
      </c>
      <c r="J26" s="50">
        <v>900631.93</v>
      </c>
      <c r="K26" s="49">
        <v>900631.93</v>
      </c>
      <c r="L26" s="49">
        <v>0</v>
      </c>
      <c r="M26" s="60">
        <v>0</v>
      </c>
      <c r="N26" s="50">
        <v>900631.92</v>
      </c>
      <c r="O26" s="49">
        <v>0</v>
      </c>
      <c r="P26" s="49">
        <v>0</v>
      </c>
      <c r="Q26" s="160">
        <f>J26-N26</f>
        <v>1.0000000009313226E-2</v>
      </c>
      <c r="R26" s="193">
        <v>271</v>
      </c>
      <c r="S26" s="180">
        <v>250</v>
      </c>
      <c r="T26" s="187" t="s">
        <v>103</v>
      </c>
      <c r="U26" s="188">
        <v>902.46</v>
      </c>
      <c r="V26" s="218" t="s">
        <v>94</v>
      </c>
      <c r="W26" s="147"/>
    </row>
    <row r="27" spans="2:23" ht="12" thickBot="1" x14ac:dyDescent="0.25">
      <c r="B27" s="68"/>
      <c r="C27" s="69"/>
      <c r="D27" s="70"/>
      <c r="E27" s="71"/>
      <c r="F27" s="72"/>
      <c r="G27" s="82"/>
      <c r="H27" s="140"/>
      <c r="I27" s="73"/>
      <c r="J27" s="233">
        <f>SUM(J15:J26)</f>
        <v>13536030</v>
      </c>
      <c r="K27" s="234">
        <f t="shared" ref="K27:P27" si="2">SUM(K15:K26)</f>
        <v>13536030</v>
      </c>
      <c r="L27" s="234">
        <f t="shared" si="2"/>
        <v>0</v>
      </c>
      <c r="M27" s="235">
        <f t="shared" si="2"/>
        <v>0</v>
      </c>
      <c r="N27" s="233">
        <f>SUM(N15:N26)</f>
        <v>13461818.52</v>
      </c>
      <c r="O27" s="234">
        <f t="shared" si="2"/>
        <v>0</v>
      </c>
      <c r="P27" s="234">
        <f t="shared" si="2"/>
        <v>0</v>
      </c>
      <c r="Q27" s="235">
        <f>SUM(Q15:Q26)</f>
        <v>74211.479999999676</v>
      </c>
      <c r="R27" s="105"/>
      <c r="S27" s="77"/>
      <c r="T27" s="69"/>
      <c r="U27" s="78"/>
      <c r="V27" s="201"/>
    </row>
    <row r="28" spans="2:23" x14ac:dyDescent="0.2">
      <c r="B28" s="51"/>
      <c r="C28" s="51"/>
      <c r="D28" s="51"/>
      <c r="E28" s="51"/>
      <c r="F28" s="51"/>
      <c r="G28" s="53"/>
      <c r="H28" s="51"/>
      <c r="I28" s="52"/>
      <c r="J28" s="100">
        <f>J27</f>
        <v>13536030</v>
      </c>
      <c r="K28" s="101">
        <f>K27</f>
        <v>13536030</v>
      </c>
      <c r="L28" s="102">
        <f>L27</f>
        <v>0</v>
      </c>
      <c r="M28" s="95">
        <v>0</v>
      </c>
      <c r="N28" s="100">
        <f>N27</f>
        <v>13461818.52</v>
      </c>
      <c r="O28" s="101">
        <v>0</v>
      </c>
      <c r="P28" s="102">
        <v>0</v>
      </c>
      <c r="Q28" s="95">
        <f>Q27</f>
        <v>74211.479999999676</v>
      </c>
      <c r="R28" s="84"/>
      <c r="S28" s="53"/>
      <c r="T28" s="51"/>
      <c r="U28" s="54"/>
      <c r="V28" s="51"/>
    </row>
    <row r="29" spans="2:23" x14ac:dyDescent="0.2">
      <c r="B29" s="51"/>
      <c r="C29" s="51"/>
      <c r="D29" s="51"/>
      <c r="E29" s="51"/>
      <c r="F29" s="51"/>
      <c r="G29" s="53"/>
      <c r="H29" s="51"/>
      <c r="I29" s="52"/>
      <c r="J29" s="172">
        <f>J27</f>
        <v>13536030</v>
      </c>
      <c r="K29" s="173">
        <f>K27</f>
        <v>13536030</v>
      </c>
      <c r="L29" s="173">
        <f>L27</f>
        <v>0</v>
      </c>
      <c r="M29" s="174">
        <v>0</v>
      </c>
      <c r="N29" s="172">
        <f>N27</f>
        <v>13461818.52</v>
      </c>
      <c r="O29" s="173">
        <v>0</v>
      </c>
      <c r="P29" s="173">
        <v>0</v>
      </c>
      <c r="Q29" s="174">
        <f>Q28</f>
        <v>74211.479999999676</v>
      </c>
      <c r="R29" s="85"/>
      <c r="S29" s="53"/>
      <c r="T29" s="51"/>
      <c r="U29" s="53"/>
      <c r="V29" s="51"/>
    </row>
    <row r="30" spans="2:23" ht="12" thickBot="1" x14ac:dyDescent="0.25">
      <c r="B30" s="51"/>
      <c r="C30" s="51"/>
      <c r="D30" s="51"/>
      <c r="E30" s="51"/>
      <c r="F30" s="109"/>
      <c r="G30" s="109"/>
      <c r="H30" s="109"/>
      <c r="I30" s="52"/>
      <c r="J30" s="103">
        <f>J27</f>
        <v>13536030</v>
      </c>
      <c r="K30" s="104">
        <f>K27</f>
        <v>13536030</v>
      </c>
      <c r="L30" s="104">
        <f>L27</f>
        <v>0</v>
      </c>
      <c r="M30" s="96">
        <v>0</v>
      </c>
      <c r="N30" s="103">
        <f>N27</f>
        <v>13461818.52</v>
      </c>
      <c r="O30" s="104">
        <v>0</v>
      </c>
      <c r="P30" s="104">
        <v>0</v>
      </c>
      <c r="Q30" s="96">
        <f>Q28</f>
        <v>74211.479999999676</v>
      </c>
      <c r="R30" s="84"/>
      <c r="S30" s="53"/>
      <c r="T30" s="51"/>
      <c r="U30" s="53"/>
      <c r="V30" s="51"/>
    </row>
    <row r="31" spans="2:23" x14ac:dyDescent="0.2">
      <c r="B31" s="51"/>
      <c r="C31" s="51"/>
      <c r="D31" s="51"/>
      <c r="E31" s="51"/>
      <c r="F31" s="109"/>
      <c r="G31" s="109"/>
      <c r="H31" s="109"/>
      <c r="I31" s="52"/>
      <c r="J31" s="108"/>
      <c r="K31" s="108"/>
      <c r="L31" s="108"/>
      <c r="M31" s="108"/>
      <c r="N31" s="108"/>
      <c r="O31" s="108"/>
      <c r="P31" s="108"/>
      <c r="Q31" s="108"/>
      <c r="R31" s="84"/>
      <c r="S31" s="53"/>
      <c r="T31" s="51"/>
      <c r="U31" s="53"/>
      <c r="V31" s="51"/>
    </row>
    <row r="32" spans="2:23" x14ac:dyDescent="0.2">
      <c r="B32" s="51"/>
      <c r="C32" s="51"/>
      <c r="D32" s="51"/>
      <c r="E32" s="51"/>
      <c r="F32" s="109"/>
      <c r="G32" s="109"/>
      <c r="H32" s="109"/>
      <c r="I32" s="52"/>
      <c r="J32" s="108"/>
      <c r="K32" s="108"/>
      <c r="L32" s="108"/>
      <c r="M32" s="108"/>
      <c r="N32" s="108"/>
      <c r="O32" s="108"/>
      <c r="P32" s="108"/>
      <c r="Q32" s="108"/>
      <c r="R32" s="84"/>
      <c r="S32" s="53"/>
      <c r="T32" s="51"/>
      <c r="U32" s="53"/>
      <c r="V32" s="51"/>
    </row>
    <row r="33" spans="2:22" x14ac:dyDescent="0.2">
      <c r="B33" s="51"/>
      <c r="C33" s="51"/>
      <c r="D33" s="51"/>
      <c r="E33" s="51"/>
      <c r="F33" s="109"/>
      <c r="G33" s="109"/>
      <c r="H33" s="109"/>
      <c r="I33" s="52"/>
      <c r="J33" s="108"/>
      <c r="K33" s="108"/>
      <c r="L33" s="108"/>
      <c r="M33" s="108"/>
      <c r="N33" s="108"/>
      <c r="O33" s="108"/>
      <c r="P33" s="108"/>
      <c r="Q33" s="108"/>
      <c r="R33" s="84"/>
      <c r="S33" s="53"/>
      <c r="T33" s="51"/>
      <c r="U33" s="53"/>
      <c r="V33" s="51"/>
    </row>
    <row r="34" spans="2:22" x14ac:dyDescent="0.2">
      <c r="B34" s="51"/>
      <c r="C34" s="51"/>
      <c r="D34" s="51"/>
      <c r="E34" s="51"/>
      <c r="F34" s="109"/>
      <c r="G34" s="109"/>
      <c r="H34" s="109"/>
      <c r="I34" s="52"/>
      <c r="J34" s="108"/>
      <c r="K34" s="108"/>
      <c r="L34" s="108"/>
      <c r="M34" s="108"/>
      <c r="N34" s="108"/>
      <c r="O34" s="108"/>
      <c r="P34" s="108"/>
      <c r="Q34" s="108"/>
      <c r="R34" s="84"/>
      <c r="S34" s="53"/>
      <c r="T34" s="51"/>
      <c r="U34" s="53"/>
      <c r="V34" s="51"/>
    </row>
    <row r="35" spans="2:22" x14ac:dyDescent="0.2">
      <c r="B35" s="51"/>
      <c r="C35" s="51"/>
      <c r="D35" s="51"/>
      <c r="E35" s="51"/>
      <c r="F35" s="109"/>
      <c r="G35" s="109"/>
      <c r="H35" s="109"/>
      <c r="I35" s="52"/>
      <c r="J35" s="108"/>
      <c r="K35" s="108"/>
      <c r="L35" s="108"/>
      <c r="M35" s="108"/>
      <c r="N35" s="108"/>
      <c r="O35" s="108"/>
      <c r="P35" s="108"/>
      <c r="Q35" s="108"/>
      <c r="R35" s="84"/>
      <c r="S35" s="53"/>
      <c r="T35" s="51"/>
      <c r="U35" s="53"/>
      <c r="V35" s="51"/>
    </row>
    <row r="36" spans="2:22" x14ac:dyDescent="0.2">
      <c r="F36" s="97"/>
      <c r="G36" s="98"/>
      <c r="H36" s="99"/>
      <c r="K36" s="55"/>
      <c r="S36" s="2"/>
    </row>
    <row r="37" spans="2:22" ht="12" x14ac:dyDescent="0.2">
      <c r="B37" s="280" t="s">
        <v>161</v>
      </c>
      <c r="C37" s="280"/>
      <c r="D37" s="280"/>
      <c r="E37" s="56"/>
      <c r="F37" s="97"/>
      <c r="G37" s="98"/>
      <c r="H37" s="99"/>
      <c r="I37" s="56"/>
      <c r="J37" s="57"/>
      <c r="K37" s="57"/>
      <c r="L37" s="280" t="s">
        <v>162</v>
      </c>
      <c r="M37" s="280"/>
      <c r="N37" s="280"/>
      <c r="O37" s="280"/>
      <c r="P37" s="280"/>
      <c r="Q37" s="281" t="s">
        <v>157</v>
      </c>
      <c r="R37" s="281"/>
      <c r="S37" s="281"/>
      <c r="T37" s="281"/>
      <c r="U37" s="281"/>
      <c r="V37" s="281"/>
    </row>
    <row r="38" spans="2:22" ht="15" customHeight="1" x14ac:dyDescent="0.2">
      <c r="B38" s="270" t="s">
        <v>44</v>
      </c>
      <c r="C38" s="270"/>
      <c r="D38" s="270"/>
      <c r="F38" s="97"/>
      <c r="G38" s="98"/>
      <c r="H38" s="99"/>
      <c r="J38" s="15"/>
      <c r="L38" s="271" t="s">
        <v>38</v>
      </c>
      <c r="M38" s="272"/>
      <c r="N38" s="272"/>
      <c r="O38" s="272"/>
      <c r="P38" s="272"/>
      <c r="R38" s="288" t="s">
        <v>90</v>
      </c>
      <c r="S38" s="288"/>
      <c r="T38" s="288"/>
      <c r="U38" s="288"/>
      <c r="V38" s="58"/>
    </row>
  </sheetData>
  <mergeCells count="21">
    <mergeCell ref="B1:C1"/>
    <mergeCell ref="F2:U2"/>
    <mergeCell ref="F3:U3"/>
    <mergeCell ref="F4:U4"/>
    <mergeCell ref="Q9:R9"/>
    <mergeCell ref="U9:V9"/>
    <mergeCell ref="B11:B13"/>
    <mergeCell ref="G11:G13"/>
    <mergeCell ref="H11:H13"/>
    <mergeCell ref="R11:S11"/>
    <mergeCell ref="C12:D12"/>
    <mergeCell ref="J12:M12"/>
    <mergeCell ref="N12:Q12"/>
    <mergeCell ref="R12:S12"/>
    <mergeCell ref="R13:S13"/>
    <mergeCell ref="B37:D37"/>
    <mergeCell ref="L37:P37"/>
    <mergeCell ref="Q37:V37"/>
    <mergeCell ref="B38:D38"/>
    <mergeCell ref="L38:P38"/>
    <mergeCell ref="R38:U38"/>
  </mergeCells>
  <pageMargins left="0.25" right="0.25" top="0.75" bottom="0.75" header="0.3" footer="0.3"/>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
  <sheetViews>
    <sheetView workbookViewId="0"/>
  </sheetViews>
  <sheetFormatPr baseColWidth="10" defaultRowHeight="11.25" x14ac:dyDescent="0.2"/>
  <cols>
    <col min="1" max="16384" width="11.42578125" style="161"/>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8"/>
  <sheetViews>
    <sheetView workbookViewId="0"/>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43.71093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9" width="8.5703125" style="1" customWidth="1"/>
    <col min="20" max="20" width="10.28515625" style="1" customWidth="1"/>
    <col min="21" max="21" width="8.5703125" style="2" customWidth="1"/>
    <col min="22" max="22" width="10.28515625" style="1" customWidth="1"/>
    <col min="23" max="23" width="14.7109375" style="145" customWidth="1"/>
    <col min="24" max="24" width="11.42578125" style="149"/>
    <col min="25" max="16384" width="11.42578125" style="1"/>
  </cols>
  <sheetData>
    <row r="1" spans="2:24" ht="12.75" x14ac:dyDescent="0.2">
      <c r="B1" s="289" t="s">
        <v>171</v>
      </c>
      <c r="C1" s="289"/>
      <c r="L1" s="126" t="s">
        <v>0</v>
      </c>
    </row>
    <row r="2" spans="2:24" ht="18" x14ac:dyDescent="0.25">
      <c r="F2" s="255" t="s">
        <v>45</v>
      </c>
      <c r="G2" s="255"/>
      <c r="H2" s="255"/>
      <c r="I2" s="255"/>
      <c r="J2" s="255"/>
      <c r="K2" s="255"/>
      <c r="L2" s="255"/>
      <c r="M2" s="255"/>
      <c r="N2" s="255"/>
      <c r="O2" s="255"/>
      <c r="P2" s="255"/>
      <c r="Q2" s="255"/>
      <c r="R2" s="255"/>
      <c r="S2" s="255"/>
      <c r="T2" s="255"/>
      <c r="U2" s="256"/>
      <c r="V2" s="3" t="s">
        <v>1</v>
      </c>
    </row>
    <row r="3" spans="2:24" ht="19.5" thickBot="1" x14ac:dyDescent="0.35">
      <c r="F3" s="290" t="s">
        <v>168</v>
      </c>
      <c r="G3" s="290"/>
      <c r="H3" s="290"/>
      <c r="I3" s="290"/>
      <c r="J3" s="290"/>
      <c r="K3" s="290"/>
      <c r="L3" s="290"/>
      <c r="M3" s="290"/>
      <c r="N3" s="290"/>
      <c r="O3" s="290"/>
      <c r="P3" s="290"/>
      <c r="Q3" s="290"/>
      <c r="R3" s="290"/>
      <c r="S3" s="290"/>
      <c r="T3" s="290"/>
      <c r="U3" s="291"/>
      <c r="V3" s="4" t="s">
        <v>2</v>
      </c>
    </row>
    <row r="4" spans="2:24" ht="18" x14ac:dyDescent="0.25">
      <c r="F4" s="259" t="s">
        <v>3</v>
      </c>
      <c r="G4" s="259"/>
      <c r="H4" s="259"/>
      <c r="I4" s="259"/>
      <c r="J4" s="259"/>
      <c r="K4" s="259"/>
      <c r="L4" s="259"/>
      <c r="M4" s="259"/>
      <c r="N4" s="259"/>
      <c r="O4" s="259"/>
      <c r="P4" s="259"/>
      <c r="Q4" s="259"/>
      <c r="R4" s="259"/>
      <c r="S4" s="259"/>
      <c r="T4" s="259"/>
      <c r="U4" s="260"/>
      <c r="V4" s="5" t="s">
        <v>4</v>
      </c>
    </row>
    <row r="5" spans="2:24" ht="18.75" thickBot="1" x14ac:dyDescent="0.3">
      <c r="I5" s="67"/>
      <c r="L5" s="155" t="s">
        <v>58</v>
      </c>
      <c r="V5" s="6">
        <v>2022</v>
      </c>
    </row>
    <row r="6" spans="2:24" ht="12" thickTop="1" x14ac:dyDescent="0.2">
      <c r="V6" s="7"/>
    </row>
    <row r="7" spans="2:24" x14ac:dyDescent="0.2">
      <c r="B7" s="8"/>
      <c r="C7" s="9" t="s">
        <v>5</v>
      </c>
      <c r="D7" s="8"/>
      <c r="E7" s="8" t="s">
        <v>6</v>
      </c>
      <c r="F7" s="8"/>
      <c r="G7" s="10"/>
      <c r="H7" s="8"/>
      <c r="I7" s="8"/>
      <c r="J7" s="10"/>
      <c r="K7" s="10"/>
      <c r="L7" s="10"/>
      <c r="M7" s="10"/>
      <c r="N7" s="8"/>
      <c r="O7" s="8"/>
      <c r="P7" s="8"/>
      <c r="Q7" s="8"/>
      <c r="R7" s="8"/>
      <c r="S7" s="8"/>
      <c r="T7" s="8"/>
      <c r="U7" s="11" t="s">
        <v>7</v>
      </c>
      <c r="V7" s="12" t="s">
        <v>8</v>
      </c>
    </row>
    <row r="8" spans="2:24" x14ac:dyDescent="0.2">
      <c r="C8" s="13" t="s">
        <v>9</v>
      </c>
      <c r="E8" s="14" t="s">
        <v>10</v>
      </c>
      <c r="F8" s="1" t="s">
        <v>42</v>
      </c>
      <c r="U8" s="15" t="s">
        <v>11</v>
      </c>
    </row>
    <row r="9" spans="2:24" x14ac:dyDescent="0.2">
      <c r="C9" s="13"/>
      <c r="D9" s="16" t="s">
        <v>12</v>
      </c>
      <c r="E9" s="1" t="s">
        <v>13</v>
      </c>
      <c r="I9" s="13" t="s">
        <v>48</v>
      </c>
      <c r="M9" s="17" t="s">
        <v>14</v>
      </c>
      <c r="N9" s="247" t="s">
        <v>159</v>
      </c>
      <c r="P9" s="16" t="s">
        <v>15</v>
      </c>
      <c r="Q9" s="262" t="s">
        <v>163</v>
      </c>
      <c r="R9" s="262"/>
      <c r="U9" s="261" t="s">
        <v>160</v>
      </c>
      <c r="V9" s="262"/>
    </row>
    <row r="10" spans="2:24" ht="12" thickBot="1" x14ac:dyDescent="0.25"/>
    <row r="11" spans="2:24" ht="15" customHeight="1" x14ac:dyDescent="0.2">
      <c r="B11" s="282" t="s">
        <v>25</v>
      </c>
      <c r="C11" s="19"/>
      <c r="D11" s="20"/>
      <c r="E11" s="21"/>
      <c r="F11" s="21"/>
      <c r="G11" s="285" t="s">
        <v>83</v>
      </c>
      <c r="H11" s="285" t="s">
        <v>49</v>
      </c>
      <c r="I11" s="19"/>
      <c r="J11" s="22"/>
      <c r="K11" s="23"/>
      <c r="L11" s="23"/>
      <c r="M11" s="24"/>
      <c r="N11" s="25"/>
      <c r="O11" s="26"/>
      <c r="P11" s="26"/>
      <c r="Q11" s="27"/>
      <c r="R11" s="292" t="s">
        <v>165</v>
      </c>
      <c r="S11" s="293"/>
      <c r="T11" s="28"/>
      <c r="U11" s="302" t="s">
        <v>165</v>
      </c>
      <c r="V11" s="303"/>
    </row>
    <row r="12" spans="2:24" ht="15" customHeight="1" x14ac:dyDescent="0.2">
      <c r="B12" s="283"/>
      <c r="C12" s="265" t="s">
        <v>19</v>
      </c>
      <c r="D12" s="266"/>
      <c r="E12" s="31" t="s">
        <v>20</v>
      </c>
      <c r="F12" s="32"/>
      <c r="G12" s="286"/>
      <c r="H12" s="286"/>
      <c r="I12" s="33" t="s">
        <v>21</v>
      </c>
      <c r="J12" s="267" t="s">
        <v>22</v>
      </c>
      <c r="K12" s="268"/>
      <c r="L12" s="268"/>
      <c r="M12" s="269"/>
      <c r="N12" s="273" t="s">
        <v>40</v>
      </c>
      <c r="O12" s="274"/>
      <c r="P12" s="274"/>
      <c r="Q12" s="275"/>
      <c r="R12" s="294">
        <v>5</v>
      </c>
      <c r="S12" s="295"/>
      <c r="T12" s="31"/>
      <c r="U12" s="304">
        <v>2</v>
      </c>
      <c r="V12" s="305"/>
    </row>
    <row r="13" spans="2:24" s="44" customFormat="1" ht="17.25" thickBot="1" x14ac:dyDescent="0.3">
      <c r="B13" s="284"/>
      <c r="C13" s="36" t="s">
        <v>26</v>
      </c>
      <c r="D13" s="246" t="s">
        <v>27</v>
      </c>
      <c r="E13" s="154" t="s">
        <v>28</v>
      </c>
      <c r="F13" s="154" t="s">
        <v>29</v>
      </c>
      <c r="G13" s="287"/>
      <c r="H13" s="287"/>
      <c r="I13" s="37" t="s">
        <v>30</v>
      </c>
      <c r="J13" s="38" t="s">
        <v>31</v>
      </c>
      <c r="K13" s="39" t="s">
        <v>43</v>
      </c>
      <c r="L13" s="39" t="s">
        <v>32</v>
      </c>
      <c r="M13" s="40" t="s">
        <v>33</v>
      </c>
      <c r="N13" s="41" t="s">
        <v>31</v>
      </c>
      <c r="O13" s="36" t="s">
        <v>50</v>
      </c>
      <c r="P13" s="36" t="s">
        <v>51</v>
      </c>
      <c r="Q13" s="253" t="s">
        <v>39</v>
      </c>
      <c r="R13" s="296" t="s">
        <v>166</v>
      </c>
      <c r="S13" s="297"/>
      <c r="T13" s="154"/>
      <c r="U13" s="306" t="s">
        <v>167</v>
      </c>
      <c r="V13" s="307"/>
      <c r="W13" s="146"/>
      <c r="X13" s="150"/>
    </row>
    <row r="14" spans="2:24" s="44" customFormat="1" ht="15" customHeight="1" x14ac:dyDescent="0.25">
      <c r="B14" s="94"/>
      <c r="C14" s="86"/>
      <c r="D14" s="110"/>
      <c r="E14" s="110"/>
      <c r="F14" s="110"/>
      <c r="G14" s="113"/>
      <c r="H14" s="135"/>
      <c r="I14" s="114"/>
      <c r="J14" s="87"/>
      <c r="K14" s="88"/>
      <c r="L14" s="88"/>
      <c r="M14" s="89"/>
      <c r="N14" s="90"/>
      <c r="O14" s="86"/>
      <c r="P14" s="86"/>
      <c r="Q14" s="157"/>
      <c r="R14" s="310">
        <v>0</v>
      </c>
      <c r="S14" s="311"/>
      <c r="T14" s="110"/>
      <c r="U14" s="312">
        <v>0</v>
      </c>
      <c r="V14" s="313"/>
      <c r="W14" s="146"/>
      <c r="X14" s="150"/>
    </row>
    <row r="15" spans="2:24" s="44" customFormat="1" ht="30.75" customHeight="1" x14ac:dyDescent="0.2">
      <c r="B15" s="120" t="s">
        <v>41</v>
      </c>
      <c r="C15" s="121" t="s">
        <v>56</v>
      </c>
      <c r="D15" s="162" t="s">
        <v>57</v>
      </c>
      <c r="E15" s="238" t="s">
        <v>62</v>
      </c>
      <c r="F15" s="119" t="s">
        <v>75</v>
      </c>
      <c r="G15" s="167" t="s">
        <v>92</v>
      </c>
      <c r="H15" s="136" t="s">
        <v>126</v>
      </c>
      <c r="I15" s="164" t="s">
        <v>108</v>
      </c>
      <c r="J15" s="123">
        <v>285842.37</v>
      </c>
      <c r="K15" s="124">
        <f>J15</f>
        <v>285842.37</v>
      </c>
      <c r="L15" s="124">
        <v>0</v>
      </c>
      <c r="M15" s="125">
        <v>0</v>
      </c>
      <c r="N15" s="62">
        <v>285842.37</v>
      </c>
      <c r="O15" s="63">
        <v>0</v>
      </c>
      <c r="P15" s="63">
        <v>0</v>
      </c>
      <c r="Q15" s="158">
        <f>J15-N15</f>
        <v>0</v>
      </c>
      <c r="R15" s="308">
        <v>1232.08</v>
      </c>
      <c r="S15" s="309"/>
      <c r="T15" s="248"/>
      <c r="U15" s="318">
        <v>492.83</v>
      </c>
      <c r="V15" s="319"/>
      <c r="W15" s="146"/>
      <c r="X15" s="150"/>
    </row>
    <row r="16" spans="2:24" ht="35.25" customHeight="1" x14ac:dyDescent="0.2">
      <c r="B16" s="131" t="s">
        <v>41</v>
      </c>
      <c r="C16" s="153" t="s">
        <v>56</v>
      </c>
      <c r="D16" s="130" t="s">
        <v>57</v>
      </c>
      <c r="E16" s="141" t="s">
        <v>63</v>
      </c>
      <c r="F16" s="93" t="s">
        <v>77</v>
      </c>
      <c r="G16" s="169" t="s">
        <v>92</v>
      </c>
      <c r="H16" s="230" t="s">
        <v>127</v>
      </c>
      <c r="I16" s="164" t="s">
        <v>78</v>
      </c>
      <c r="J16" s="151">
        <v>1200000</v>
      </c>
      <c r="K16" s="152">
        <f t="shared" ref="K16:K23" si="0">J16</f>
        <v>1200000</v>
      </c>
      <c r="L16" s="49">
        <v>0</v>
      </c>
      <c r="M16" s="60">
        <v>0</v>
      </c>
      <c r="N16" s="50">
        <v>1193364.3</v>
      </c>
      <c r="O16" s="49">
        <v>0</v>
      </c>
      <c r="P16" s="49">
        <v>0</v>
      </c>
      <c r="Q16" s="159">
        <f>J16-N16</f>
        <v>6635.6999999999534</v>
      </c>
      <c r="R16" s="298">
        <v>5143.8100000000004</v>
      </c>
      <c r="S16" s="299"/>
      <c r="T16" s="249"/>
      <c r="U16" s="314">
        <v>2057.52</v>
      </c>
      <c r="V16" s="315"/>
    </row>
    <row r="17" spans="2:23" ht="48.75" customHeight="1" x14ac:dyDescent="0.2">
      <c r="B17" s="132" t="s">
        <v>41</v>
      </c>
      <c r="C17" s="121" t="s">
        <v>56</v>
      </c>
      <c r="D17" s="133" t="s">
        <v>57</v>
      </c>
      <c r="E17" s="142" t="s">
        <v>65</v>
      </c>
      <c r="F17" s="122" t="s">
        <v>101</v>
      </c>
      <c r="G17" s="167" t="s">
        <v>92</v>
      </c>
      <c r="H17" s="231" t="s">
        <v>135</v>
      </c>
      <c r="I17" s="164" t="s">
        <v>112</v>
      </c>
      <c r="J17" s="62">
        <v>2269096.4700000002</v>
      </c>
      <c r="K17" s="124">
        <f t="shared" si="0"/>
        <v>2269096.4700000002</v>
      </c>
      <c r="L17" s="63">
        <v>0</v>
      </c>
      <c r="M17" s="64">
        <v>0</v>
      </c>
      <c r="N17" s="62">
        <v>2266362.02</v>
      </c>
      <c r="O17" s="63">
        <v>0</v>
      </c>
      <c r="P17" s="63">
        <v>0</v>
      </c>
      <c r="Q17" s="158">
        <f t="shared" ref="Q17:Q23" si="1">J17-N17</f>
        <v>2734.4500000001863</v>
      </c>
      <c r="R17" s="300">
        <v>9768.7999999999993</v>
      </c>
      <c r="S17" s="301"/>
      <c r="T17" s="250"/>
      <c r="U17" s="316">
        <v>3907.52</v>
      </c>
      <c r="V17" s="317"/>
    </row>
    <row r="18" spans="2:23" ht="37.5" customHeight="1" x14ac:dyDescent="0.2">
      <c r="B18" s="131" t="s">
        <v>41</v>
      </c>
      <c r="C18" s="153" t="s">
        <v>56</v>
      </c>
      <c r="D18" s="130" t="s">
        <v>57</v>
      </c>
      <c r="E18" s="141" t="s">
        <v>66</v>
      </c>
      <c r="F18" s="93" t="s">
        <v>75</v>
      </c>
      <c r="G18" s="169" t="s">
        <v>92</v>
      </c>
      <c r="H18" s="230" t="s">
        <v>128</v>
      </c>
      <c r="I18" s="164" t="s">
        <v>81</v>
      </c>
      <c r="J18" s="50">
        <v>164943.60999999999</v>
      </c>
      <c r="K18" s="220">
        <f t="shared" si="0"/>
        <v>164943.60999999999</v>
      </c>
      <c r="L18" s="49">
        <v>0</v>
      </c>
      <c r="M18" s="60">
        <v>0</v>
      </c>
      <c r="N18" s="50">
        <v>164943.60999999999</v>
      </c>
      <c r="O18" s="49">
        <v>0</v>
      </c>
      <c r="P18" s="49">
        <v>0</v>
      </c>
      <c r="Q18" s="160">
        <f>J18-N18</f>
        <v>0</v>
      </c>
      <c r="R18" s="298">
        <v>710.96</v>
      </c>
      <c r="S18" s="299"/>
      <c r="T18" s="249"/>
      <c r="U18" s="314">
        <v>284.39</v>
      </c>
      <c r="V18" s="315"/>
    </row>
    <row r="19" spans="2:23" ht="34.5" customHeight="1" x14ac:dyDescent="0.2">
      <c r="B19" s="132" t="s">
        <v>41</v>
      </c>
      <c r="C19" s="121" t="s">
        <v>56</v>
      </c>
      <c r="D19" s="133" t="s">
        <v>57</v>
      </c>
      <c r="E19" s="142" t="s">
        <v>67</v>
      </c>
      <c r="F19" s="122" t="s">
        <v>75</v>
      </c>
      <c r="G19" s="167" t="s">
        <v>92</v>
      </c>
      <c r="H19" s="231" t="s">
        <v>129</v>
      </c>
      <c r="I19" s="164" t="s">
        <v>110</v>
      </c>
      <c r="J19" s="62">
        <v>130679.46</v>
      </c>
      <c r="K19" s="124">
        <f t="shared" si="0"/>
        <v>130679.46</v>
      </c>
      <c r="L19" s="63">
        <v>0</v>
      </c>
      <c r="M19" s="64">
        <v>0</v>
      </c>
      <c r="N19" s="62">
        <v>130679.46</v>
      </c>
      <c r="O19" s="63">
        <v>0</v>
      </c>
      <c r="P19" s="63">
        <v>0</v>
      </c>
      <c r="Q19" s="158">
        <f t="shared" si="1"/>
        <v>0</v>
      </c>
      <c r="R19" s="300">
        <v>563.27</v>
      </c>
      <c r="S19" s="301"/>
      <c r="T19" s="250"/>
      <c r="U19" s="316">
        <v>225.31</v>
      </c>
      <c r="V19" s="317"/>
    </row>
    <row r="20" spans="2:23" ht="33.75" customHeight="1" x14ac:dyDescent="0.2">
      <c r="B20" s="131" t="s">
        <v>41</v>
      </c>
      <c r="C20" s="153" t="s">
        <v>56</v>
      </c>
      <c r="D20" s="130" t="s">
        <v>57</v>
      </c>
      <c r="E20" s="141" t="s">
        <v>68</v>
      </c>
      <c r="F20" s="80" t="s">
        <v>75</v>
      </c>
      <c r="G20" s="169" t="s">
        <v>92</v>
      </c>
      <c r="H20" s="230" t="s">
        <v>130</v>
      </c>
      <c r="I20" s="164" t="s">
        <v>105</v>
      </c>
      <c r="J20" s="50">
        <v>303386.56</v>
      </c>
      <c r="K20" s="220">
        <f t="shared" si="0"/>
        <v>303386.56</v>
      </c>
      <c r="L20" s="49">
        <v>0</v>
      </c>
      <c r="M20" s="60">
        <v>0</v>
      </c>
      <c r="N20" s="50">
        <v>303386.56</v>
      </c>
      <c r="O20" s="49">
        <v>0</v>
      </c>
      <c r="P20" s="49">
        <v>0</v>
      </c>
      <c r="Q20" s="160">
        <f t="shared" si="1"/>
        <v>0</v>
      </c>
      <c r="R20" s="298">
        <v>1307.7</v>
      </c>
      <c r="S20" s="299"/>
      <c r="T20" s="249"/>
      <c r="U20" s="314">
        <v>523.08000000000004</v>
      </c>
      <c r="V20" s="315"/>
    </row>
    <row r="21" spans="2:23" ht="69.75" customHeight="1" x14ac:dyDescent="0.2">
      <c r="B21" s="132" t="s">
        <v>41</v>
      </c>
      <c r="C21" s="121" t="s">
        <v>56</v>
      </c>
      <c r="D21" s="133" t="s">
        <v>57</v>
      </c>
      <c r="E21" s="142" t="s">
        <v>69</v>
      </c>
      <c r="F21" s="79" t="s">
        <v>77</v>
      </c>
      <c r="G21" s="167" t="s">
        <v>92</v>
      </c>
      <c r="H21" s="231" t="s">
        <v>136</v>
      </c>
      <c r="I21" s="164" t="s">
        <v>106</v>
      </c>
      <c r="J21" s="62">
        <v>2266898.1</v>
      </c>
      <c r="K21" s="124">
        <f t="shared" si="0"/>
        <v>2266898.1</v>
      </c>
      <c r="L21" s="63">
        <v>0</v>
      </c>
      <c r="M21" s="64">
        <v>0</v>
      </c>
      <c r="N21" s="62">
        <v>2232521.64</v>
      </c>
      <c r="O21" s="63">
        <v>0</v>
      </c>
      <c r="P21" s="63">
        <v>0</v>
      </c>
      <c r="Q21" s="158">
        <f t="shared" si="1"/>
        <v>34376.459999999963</v>
      </c>
      <c r="R21" s="300">
        <v>9622.94</v>
      </c>
      <c r="S21" s="301"/>
      <c r="T21" s="250"/>
      <c r="U21" s="316">
        <v>3849.18</v>
      </c>
      <c r="V21" s="317"/>
    </row>
    <row r="22" spans="2:23" ht="42" customHeight="1" x14ac:dyDescent="0.2">
      <c r="B22" s="131" t="s">
        <v>41</v>
      </c>
      <c r="C22" s="153" t="s">
        <v>56</v>
      </c>
      <c r="D22" s="130" t="s">
        <v>57</v>
      </c>
      <c r="E22" s="141" t="s">
        <v>70</v>
      </c>
      <c r="F22" s="80" t="s">
        <v>74</v>
      </c>
      <c r="G22" s="169" t="s">
        <v>93</v>
      </c>
      <c r="H22" s="242" t="s">
        <v>116</v>
      </c>
      <c r="I22" s="202" t="s">
        <v>111</v>
      </c>
      <c r="J22" s="50">
        <v>365203.95</v>
      </c>
      <c r="K22" s="220">
        <f t="shared" si="0"/>
        <v>365203.95</v>
      </c>
      <c r="L22" s="49">
        <v>0</v>
      </c>
      <c r="M22" s="60">
        <v>0</v>
      </c>
      <c r="N22" s="50">
        <v>365203.95</v>
      </c>
      <c r="O22" s="49">
        <v>0</v>
      </c>
      <c r="P22" s="49">
        <v>0</v>
      </c>
      <c r="Q22" s="160">
        <f>J22-N22</f>
        <v>0</v>
      </c>
      <c r="R22" s="298">
        <v>1574.15</v>
      </c>
      <c r="S22" s="299"/>
      <c r="T22" s="249"/>
      <c r="U22" s="314">
        <v>629.66</v>
      </c>
      <c r="V22" s="315"/>
    </row>
    <row r="23" spans="2:23" ht="44.25" customHeight="1" x14ac:dyDescent="0.2">
      <c r="B23" s="132" t="s">
        <v>41</v>
      </c>
      <c r="C23" s="121" t="s">
        <v>56</v>
      </c>
      <c r="D23" s="133" t="s">
        <v>57</v>
      </c>
      <c r="E23" s="142" t="s">
        <v>71</v>
      </c>
      <c r="F23" s="79" t="s">
        <v>74</v>
      </c>
      <c r="G23" s="167" t="s">
        <v>93</v>
      </c>
      <c r="H23" s="231" t="s">
        <v>131</v>
      </c>
      <c r="I23" s="164" t="s">
        <v>85</v>
      </c>
      <c r="J23" s="62">
        <v>4972546.05</v>
      </c>
      <c r="K23" s="124">
        <f t="shared" si="0"/>
        <v>4972546.05</v>
      </c>
      <c r="L23" s="63">
        <v>0</v>
      </c>
      <c r="M23" s="64">
        <v>0</v>
      </c>
      <c r="N23" s="62">
        <v>4942081.79</v>
      </c>
      <c r="O23" s="63">
        <v>0</v>
      </c>
      <c r="P23" s="63">
        <v>0</v>
      </c>
      <c r="Q23" s="158">
        <f t="shared" si="1"/>
        <v>30464.259999999776</v>
      </c>
      <c r="R23" s="300">
        <v>21302.080000000002</v>
      </c>
      <c r="S23" s="301"/>
      <c r="T23" s="250"/>
      <c r="U23" s="316">
        <v>8520.83</v>
      </c>
      <c r="V23" s="317"/>
    </row>
    <row r="24" spans="2:23" ht="35.25" customHeight="1" x14ac:dyDescent="0.2">
      <c r="B24" s="131" t="s">
        <v>41</v>
      </c>
      <c r="C24" s="163" t="s">
        <v>56</v>
      </c>
      <c r="D24" s="130" t="s">
        <v>57</v>
      </c>
      <c r="E24" s="141" t="s">
        <v>115</v>
      </c>
      <c r="F24" s="80" t="s">
        <v>75</v>
      </c>
      <c r="G24" s="170" t="s">
        <v>92</v>
      </c>
      <c r="H24" s="230" t="s">
        <v>138</v>
      </c>
      <c r="I24" s="164" t="s">
        <v>114</v>
      </c>
      <c r="J24" s="50">
        <v>270720.59999999998</v>
      </c>
      <c r="K24" s="49">
        <v>270720.59999999998</v>
      </c>
      <c r="L24" s="49">
        <v>0</v>
      </c>
      <c r="M24" s="60">
        <v>0</v>
      </c>
      <c r="N24" s="50">
        <v>270720.59999999998</v>
      </c>
      <c r="O24" s="49">
        <v>0</v>
      </c>
      <c r="P24" s="49">
        <v>0</v>
      </c>
      <c r="Q24" s="160">
        <f>J24-N24</f>
        <v>0</v>
      </c>
      <c r="R24" s="298">
        <v>1166.9000000000001</v>
      </c>
      <c r="S24" s="299"/>
      <c r="T24" s="249"/>
      <c r="U24" s="314">
        <v>466.76</v>
      </c>
      <c r="V24" s="315"/>
      <c r="W24" s="147"/>
    </row>
    <row r="25" spans="2:23" ht="41.25" customHeight="1" x14ac:dyDescent="0.2">
      <c r="B25" s="132" t="s">
        <v>152</v>
      </c>
      <c r="C25" s="243" t="s">
        <v>56</v>
      </c>
      <c r="D25" s="133" t="s">
        <v>57</v>
      </c>
      <c r="E25" s="142" t="s">
        <v>150</v>
      </c>
      <c r="F25" s="79" t="s">
        <v>75</v>
      </c>
      <c r="G25" s="244" t="s">
        <v>92</v>
      </c>
      <c r="H25" s="231" t="s">
        <v>169</v>
      </c>
      <c r="I25" s="164" t="s">
        <v>151</v>
      </c>
      <c r="J25" s="62">
        <v>406080.9</v>
      </c>
      <c r="K25" s="63">
        <v>406080.9</v>
      </c>
      <c r="L25" s="63">
        <v>0</v>
      </c>
      <c r="M25" s="64">
        <v>0</v>
      </c>
      <c r="N25" s="62">
        <v>406080.9</v>
      </c>
      <c r="O25" s="63">
        <v>0</v>
      </c>
      <c r="P25" s="63">
        <v>0</v>
      </c>
      <c r="Q25" s="158">
        <f>J25-N25</f>
        <v>0</v>
      </c>
      <c r="R25" s="300">
        <f>N25/1.16*5/1000</f>
        <v>1750.3487068965519</v>
      </c>
      <c r="S25" s="301"/>
      <c r="T25" s="251"/>
      <c r="U25" s="316">
        <f>N25/1.16*2/1000</f>
        <v>700.13948275862072</v>
      </c>
      <c r="V25" s="317"/>
    </row>
    <row r="26" spans="2:23" ht="57.75" customHeight="1" x14ac:dyDescent="0.2">
      <c r="B26" s="131" t="s">
        <v>41</v>
      </c>
      <c r="C26" s="163" t="s">
        <v>56</v>
      </c>
      <c r="D26" s="130" t="s">
        <v>57</v>
      </c>
      <c r="E26" s="141" t="s">
        <v>153</v>
      </c>
      <c r="F26" s="80" t="s">
        <v>74</v>
      </c>
      <c r="G26" s="170" t="s">
        <v>93</v>
      </c>
      <c r="H26" s="230" t="s">
        <v>170</v>
      </c>
      <c r="I26" s="164" t="s">
        <v>154</v>
      </c>
      <c r="J26" s="50">
        <v>900631.93</v>
      </c>
      <c r="K26" s="49">
        <v>900631.93</v>
      </c>
      <c r="L26" s="49">
        <v>0</v>
      </c>
      <c r="M26" s="60">
        <v>0</v>
      </c>
      <c r="N26" s="50">
        <v>900631.92</v>
      </c>
      <c r="O26" s="49">
        <v>0</v>
      </c>
      <c r="P26" s="49">
        <v>0</v>
      </c>
      <c r="Q26" s="160">
        <f>J26-N26</f>
        <v>1.0000000009313226E-2</v>
      </c>
      <c r="R26" s="298">
        <f>N26/1.16*5/1000</f>
        <v>3882.0341379310348</v>
      </c>
      <c r="S26" s="299"/>
      <c r="T26" s="252"/>
      <c r="U26" s="314">
        <f>N26/1.16*2/1000</f>
        <v>1552.813655172414</v>
      </c>
      <c r="V26" s="315"/>
      <c r="W26" s="147"/>
    </row>
    <row r="27" spans="2:23" ht="15.75" customHeight="1" thickBot="1" x14ac:dyDescent="0.25">
      <c r="B27" s="68"/>
      <c r="C27" s="69"/>
      <c r="D27" s="70"/>
      <c r="E27" s="71"/>
      <c r="F27" s="72"/>
      <c r="G27" s="82"/>
      <c r="H27" s="140"/>
      <c r="I27" s="73"/>
      <c r="J27" s="233">
        <f>SUM(J15:J26)</f>
        <v>13536030</v>
      </c>
      <c r="K27" s="234">
        <f t="shared" ref="K27:P27" si="2">SUM(K15:K26)</f>
        <v>13536030</v>
      </c>
      <c r="L27" s="234">
        <f t="shared" si="2"/>
        <v>0</v>
      </c>
      <c r="M27" s="235">
        <f t="shared" si="2"/>
        <v>0</v>
      </c>
      <c r="N27" s="233">
        <f>SUM(N15:N26)</f>
        <v>13461819.119999999</v>
      </c>
      <c r="O27" s="234">
        <f t="shared" si="2"/>
        <v>0</v>
      </c>
      <c r="P27" s="234">
        <f t="shared" si="2"/>
        <v>0</v>
      </c>
      <c r="Q27" s="235">
        <f>SUM(Q15:Q26)</f>
        <v>74210.879999999888</v>
      </c>
      <c r="R27" s="320">
        <f>R14+R15+R16+R17+R18+R19+R20+R21+R22+R23+R24+R25+R26</f>
        <v>58025.072844827591</v>
      </c>
      <c r="S27" s="321"/>
      <c r="T27" s="69"/>
      <c r="U27" s="322">
        <f>U14+U15+U16+U17+U18+U19+U20+U21+U22+U23+U24+U25+U26</f>
        <v>23210.03313793103</v>
      </c>
      <c r="V27" s="323"/>
    </row>
    <row r="28" spans="2:23" x14ac:dyDescent="0.2">
      <c r="B28" s="51"/>
      <c r="C28" s="51"/>
      <c r="D28" s="51"/>
      <c r="E28" s="51"/>
      <c r="F28" s="51"/>
      <c r="G28" s="53"/>
      <c r="H28" s="51"/>
      <c r="I28" s="52"/>
      <c r="J28" s="100">
        <f>J27</f>
        <v>13536030</v>
      </c>
      <c r="K28" s="101">
        <f>K27</f>
        <v>13536030</v>
      </c>
      <c r="L28" s="102">
        <f>L27</f>
        <v>0</v>
      </c>
      <c r="M28" s="95">
        <v>0</v>
      </c>
      <c r="N28" s="100">
        <f>N27</f>
        <v>13461819.119999999</v>
      </c>
      <c r="O28" s="101">
        <v>0</v>
      </c>
      <c r="P28" s="102">
        <v>0</v>
      </c>
      <c r="Q28" s="95">
        <f>Q27</f>
        <v>74210.879999999888</v>
      </c>
      <c r="R28" s="84"/>
      <c r="S28" s="53"/>
      <c r="T28" s="51"/>
      <c r="U28" s="54"/>
      <c r="V28" s="51"/>
    </row>
    <row r="29" spans="2:23" x14ac:dyDescent="0.2">
      <c r="B29" s="51"/>
      <c r="C29" s="51"/>
      <c r="D29" s="51"/>
      <c r="E29" s="51"/>
      <c r="F29" s="51"/>
      <c r="G29" s="53"/>
      <c r="H29" s="51"/>
      <c r="I29" s="52"/>
      <c r="J29" s="172">
        <f>J27</f>
        <v>13536030</v>
      </c>
      <c r="K29" s="173">
        <f>K27</f>
        <v>13536030</v>
      </c>
      <c r="L29" s="173">
        <f>L27</f>
        <v>0</v>
      </c>
      <c r="M29" s="174">
        <v>0</v>
      </c>
      <c r="N29" s="172">
        <f>N27</f>
        <v>13461819.119999999</v>
      </c>
      <c r="O29" s="173">
        <v>0</v>
      </c>
      <c r="P29" s="173">
        <v>0</v>
      </c>
      <c r="Q29" s="174">
        <f>Q28</f>
        <v>74210.879999999888</v>
      </c>
      <c r="R29" s="85"/>
      <c r="S29" s="53"/>
      <c r="T29" s="51"/>
      <c r="U29" s="53"/>
      <c r="V29" s="51"/>
    </row>
    <row r="30" spans="2:23" ht="12" thickBot="1" x14ac:dyDescent="0.25">
      <c r="B30" s="51"/>
      <c r="C30" s="51"/>
      <c r="D30" s="51"/>
      <c r="E30" s="51"/>
      <c r="F30" s="109"/>
      <c r="G30" s="109"/>
      <c r="H30" s="109"/>
      <c r="I30" s="52"/>
      <c r="J30" s="103">
        <f>J27</f>
        <v>13536030</v>
      </c>
      <c r="K30" s="104">
        <f>K27</f>
        <v>13536030</v>
      </c>
      <c r="L30" s="104">
        <f>L27</f>
        <v>0</v>
      </c>
      <c r="M30" s="96">
        <v>0</v>
      </c>
      <c r="N30" s="103">
        <f>N27</f>
        <v>13461819.119999999</v>
      </c>
      <c r="O30" s="104">
        <v>0</v>
      </c>
      <c r="P30" s="104">
        <v>0</v>
      </c>
      <c r="Q30" s="96">
        <f>Q28</f>
        <v>74210.879999999888</v>
      </c>
      <c r="R30" s="84"/>
      <c r="S30" s="53"/>
      <c r="T30" s="51"/>
      <c r="U30" s="53"/>
      <c r="V30" s="51"/>
    </row>
    <row r="31" spans="2:23" x14ac:dyDescent="0.2">
      <c r="B31" s="51"/>
      <c r="C31" s="51"/>
      <c r="D31" s="51"/>
      <c r="E31" s="51"/>
      <c r="F31" s="109"/>
      <c r="G31" s="109"/>
      <c r="H31" s="109"/>
      <c r="I31" s="52"/>
      <c r="J31" s="108"/>
      <c r="K31" s="108"/>
      <c r="L31" s="108"/>
      <c r="M31" s="108"/>
      <c r="N31" s="108"/>
      <c r="O31" s="108"/>
      <c r="P31" s="108"/>
      <c r="Q31" s="108"/>
      <c r="R31" s="84"/>
      <c r="S31" s="53"/>
      <c r="T31" s="51"/>
      <c r="U31" s="53"/>
      <c r="V31" s="51"/>
    </row>
    <row r="32" spans="2:23" x14ac:dyDescent="0.2">
      <c r="B32" s="51"/>
      <c r="C32" s="51"/>
      <c r="D32" s="51"/>
      <c r="E32" s="51"/>
      <c r="F32" s="109"/>
      <c r="G32" s="109"/>
      <c r="H32" s="109"/>
      <c r="I32" s="52"/>
      <c r="J32" s="108"/>
      <c r="K32" s="108"/>
      <c r="L32" s="108"/>
      <c r="M32" s="108"/>
      <c r="N32" s="108"/>
      <c r="O32" s="108"/>
      <c r="P32" s="108"/>
      <c r="Q32" s="108"/>
      <c r="R32" s="84"/>
      <c r="S32" s="53"/>
      <c r="T32" s="51"/>
      <c r="U32" s="53"/>
      <c r="V32" s="51"/>
    </row>
    <row r="33" spans="2:22" x14ac:dyDescent="0.2">
      <c r="B33" s="51"/>
      <c r="C33" s="51"/>
      <c r="D33" s="51"/>
      <c r="E33" s="51"/>
      <c r="F33" s="109"/>
      <c r="G33" s="109"/>
      <c r="H33" s="109"/>
      <c r="I33" s="52"/>
      <c r="J33" s="108"/>
      <c r="K33" s="108"/>
      <c r="L33" s="108"/>
      <c r="M33" s="108"/>
      <c r="N33" s="108"/>
      <c r="O33" s="108"/>
      <c r="P33" s="108"/>
      <c r="Q33" s="108"/>
      <c r="R33" s="84"/>
      <c r="S33" s="53"/>
      <c r="T33" s="51"/>
      <c r="U33" s="53"/>
      <c r="V33" s="51"/>
    </row>
    <row r="34" spans="2:22" x14ac:dyDescent="0.2">
      <c r="B34" s="51"/>
      <c r="C34" s="51"/>
      <c r="D34" s="51"/>
      <c r="E34" s="51"/>
      <c r="F34" s="109"/>
      <c r="G34" s="109"/>
      <c r="H34" s="109"/>
      <c r="I34" s="52"/>
      <c r="J34" s="108"/>
      <c r="K34" s="108"/>
      <c r="L34" s="108"/>
      <c r="M34" s="108"/>
      <c r="N34" s="108"/>
      <c r="O34" s="108"/>
      <c r="P34" s="108"/>
      <c r="Q34" s="108"/>
      <c r="R34" s="84"/>
      <c r="S34" s="53"/>
      <c r="T34" s="51"/>
      <c r="U34" s="53"/>
      <c r="V34" s="51"/>
    </row>
    <row r="35" spans="2:22" x14ac:dyDescent="0.2">
      <c r="B35" s="51"/>
      <c r="C35" s="51"/>
      <c r="D35" s="51"/>
      <c r="E35" s="51"/>
      <c r="F35" s="109"/>
      <c r="G35" s="109"/>
      <c r="H35" s="109"/>
      <c r="I35" s="52"/>
      <c r="J35" s="108"/>
      <c r="K35" s="108"/>
      <c r="L35" s="108"/>
      <c r="M35" s="108"/>
      <c r="N35" s="108"/>
      <c r="O35" s="108"/>
      <c r="P35" s="108"/>
      <c r="Q35" s="108"/>
      <c r="R35" s="84"/>
      <c r="S35" s="53"/>
      <c r="T35" s="51"/>
      <c r="U35" s="53"/>
      <c r="V35" s="51"/>
    </row>
    <row r="36" spans="2:22" x14ac:dyDescent="0.2">
      <c r="F36" s="97"/>
      <c r="G36" s="98"/>
      <c r="H36" s="99"/>
      <c r="K36" s="55"/>
      <c r="S36" s="2"/>
    </row>
    <row r="37" spans="2:22" ht="12" x14ac:dyDescent="0.2">
      <c r="B37" s="280" t="s">
        <v>161</v>
      </c>
      <c r="C37" s="280"/>
      <c r="D37" s="280"/>
      <c r="E37" s="56"/>
      <c r="F37" s="97"/>
      <c r="G37" s="98"/>
      <c r="H37" s="99"/>
      <c r="I37" s="56"/>
      <c r="J37" s="57"/>
      <c r="K37" s="57"/>
      <c r="L37" s="280" t="s">
        <v>162</v>
      </c>
      <c r="M37" s="280"/>
      <c r="N37" s="280"/>
      <c r="O37" s="280"/>
      <c r="P37" s="280"/>
      <c r="Q37" s="281" t="s">
        <v>157</v>
      </c>
      <c r="R37" s="281"/>
      <c r="S37" s="281"/>
      <c r="T37" s="281"/>
      <c r="U37" s="281"/>
      <c r="V37" s="281"/>
    </row>
    <row r="38" spans="2:22" ht="15" customHeight="1" x14ac:dyDescent="0.2">
      <c r="B38" s="270" t="s">
        <v>44</v>
      </c>
      <c r="C38" s="270"/>
      <c r="D38" s="270"/>
      <c r="F38" s="97"/>
      <c r="G38" s="98"/>
      <c r="H38" s="99"/>
      <c r="J38" s="15"/>
      <c r="L38" s="271" t="s">
        <v>38</v>
      </c>
      <c r="M38" s="272"/>
      <c r="N38" s="272"/>
      <c r="O38" s="272"/>
      <c r="P38" s="272"/>
      <c r="R38" s="288" t="s">
        <v>90</v>
      </c>
      <c r="S38" s="288"/>
      <c r="T38" s="288"/>
      <c r="U38" s="288"/>
      <c r="V38" s="58"/>
    </row>
  </sheetData>
  <mergeCells count="52">
    <mergeCell ref="U22:V22"/>
    <mergeCell ref="U23:V23"/>
    <mergeCell ref="U24:V24"/>
    <mergeCell ref="U25:V25"/>
    <mergeCell ref="U26:V26"/>
    <mergeCell ref="R27:S27"/>
    <mergeCell ref="U27:V27"/>
    <mergeCell ref="R24:S24"/>
    <mergeCell ref="R25:S25"/>
    <mergeCell ref="R26:S26"/>
    <mergeCell ref="U15:V15"/>
    <mergeCell ref="U16:V16"/>
    <mergeCell ref="U17:V17"/>
    <mergeCell ref="U18:V18"/>
    <mergeCell ref="U19:V19"/>
    <mergeCell ref="R22:S22"/>
    <mergeCell ref="R23:S23"/>
    <mergeCell ref="U11:V11"/>
    <mergeCell ref="U12:V12"/>
    <mergeCell ref="U13:V13"/>
    <mergeCell ref="R15:S15"/>
    <mergeCell ref="R16:S16"/>
    <mergeCell ref="R17:S17"/>
    <mergeCell ref="R14:S14"/>
    <mergeCell ref="U14:V14"/>
    <mergeCell ref="U20:V20"/>
    <mergeCell ref="U21:V21"/>
    <mergeCell ref="R18:S18"/>
    <mergeCell ref="R19:S19"/>
    <mergeCell ref="R20:S20"/>
    <mergeCell ref="R21:S21"/>
    <mergeCell ref="B37:D37"/>
    <mergeCell ref="L37:P37"/>
    <mergeCell ref="Q37:V37"/>
    <mergeCell ref="B38:D38"/>
    <mergeCell ref="L38:P38"/>
    <mergeCell ref="R38:U38"/>
    <mergeCell ref="B11:B13"/>
    <mergeCell ref="G11:G13"/>
    <mergeCell ref="H11:H13"/>
    <mergeCell ref="R11:S11"/>
    <mergeCell ref="C12:D12"/>
    <mergeCell ref="J12:M12"/>
    <mergeCell ref="N12:Q12"/>
    <mergeCell ref="R12:S12"/>
    <mergeCell ref="R13:S13"/>
    <mergeCell ref="B1:C1"/>
    <mergeCell ref="F2:U2"/>
    <mergeCell ref="F3:U3"/>
    <mergeCell ref="F4:U4"/>
    <mergeCell ref="Q9:R9"/>
    <mergeCell ref="U9:V9"/>
  </mergeCells>
  <pageMargins left="0.25" right="0.25" top="0.75" bottom="0.75" header="0.3" footer="0.3"/>
  <pageSetup paperSize="5"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0:V33"/>
  <sheetViews>
    <sheetView topLeftCell="C22" workbookViewId="0">
      <selection activeCell="R26" sqref="R26:V26"/>
    </sheetView>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34.855468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8" width="11.42578125" style="149"/>
    <col min="19" max="21" width="11.42578125" style="1"/>
    <col min="22" max="22" width="4.85546875" style="1" customWidth="1"/>
    <col min="23" max="16384" width="11.42578125" style="1"/>
  </cols>
  <sheetData>
    <row r="10" spans="2:22" ht="12" thickBot="1" x14ac:dyDescent="0.25"/>
    <row r="11" spans="2:22" ht="15" customHeight="1" x14ac:dyDescent="0.2">
      <c r="B11" s="282" t="s">
        <v>25</v>
      </c>
      <c r="C11" s="19"/>
      <c r="D11" s="20"/>
      <c r="E11" s="21"/>
      <c r="F11" s="21"/>
      <c r="G11" s="285" t="s">
        <v>83</v>
      </c>
      <c r="H11" s="285" t="s">
        <v>49</v>
      </c>
      <c r="I11" s="19"/>
      <c r="J11" s="22"/>
      <c r="K11" s="23"/>
      <c r="L11" s="23"/>
      <c r="M11" s="24"/>
      <c r="N11" s="25"/>
      <c r="O11" s="26"/>
      <c r="P11" s="26"/>
      <c r="Q11" s="27"/>
    </row>
    <row r="12" spans="2:22" ht="15" customHeight="1" x14ac:dyDescent="0.2">
      <c r="B12" s="283"/>
      <c r="C12" s="265" t="s">
        <v>19</v>
      </c>
      <c r="D12" s="266"/>
      <c r="E12" s="31" t="s">
        <v>20</v>
      </c>
      <c r="F12" s="32"/>
      <c r="G12" s="286"/>
      <c r="H12" s="286"/>
      <c r="I12" s="33" t="s">
        <v>21</v>
      </c>
      <c r="J12" s="267" t="s">
        <v>22</v>
      </c>
      <c r="K12" s="268"/>
      <c r="L12" s="268"/>
      <c r="M12" s="269"/>
      <c r="N12" s="273" t="s">
        <v>40</v>
      </c>
      <c r="O12" s="274"/>
      <c r="P12" s="274"/>
      <c r="Q12" s="275"/>
    </row>
    <row r="13" spans="2:22" s="44" customFormat="1" ht="17.25" thickBot="1" x14ac:dyDescent="0.3">
      <c r="B13" s="284"/>
      <c r="C13" s="36" t="s">
        <v>26</v>
      </c>
      <c r="D13" s="236" t="s">
        <v>27</v>
      </c>
      <c r="E13" s="154" t="s">
        <v>28</v>
      </c>
      <c r="F13" s="154" t="s">
        <v>29</v>
      </c>
      <c r="G13" s="287"/>
      <c r="H13" s="287"/>
      <c r="I13" s="37" t="s">
        <v>30</v>
      </c>
      <c r="J13" s="38" t="s">
        <v>31</v>
      </c>
      <c r="K13" s="39" t="s">
        <v>43</v>
      </c>
      <c r="L13" s="39" t="s">
        <v>32</v>
      </c>
      <c r="M13" s="40" t="s">
        <v>33</v>
      </c>
      <c r="N13" s="41" t="s">
        <v>31</v>
      </c>
      <c r="O13" s="36" t="s">
        <v>50</v>
      </c>
      <c r="P13" s="36" t="s">
        <v>51</v>
      </c>
      <c r="Q13" s="156" t="s">
        <v>39</v>
      </c>
      <c r="R13" s="150"/>
    </row>
    <row r="14" spans="2:22" s="44" customFormat="1" ht="12" thickBot="1" x14ac:dyDescent="0.3">
      <c r="B14" s="94"/>
      <c r="C14" s="86"/>
      <c r="D14" s="110"/>
      <c r="E14" s="110"/>
      <c r="F14" s="110"/>
      <c r="G14" s="113"/>
      <c r="H14" s="135"/>
      <c r="I14" s="114"/>
      <c r="J14" s="87"/>
      <c r="K14" s="88"/>
      <c r="L14" s="88"/>
      <c r="M14" s="89"/>
      <c r="N14" s="90"/>
      <c r="O14" s="86"/>
      <c r="P14" s="86"/>
      <c r="Q14" s="157"/>
      <c r="R14" s="150"/>
    </row>
    <row r="15" spans="2:22" s="44" customFormat="1" ht="45" customHeight="1" thickBot="1" x14ac:dyDescent="0.25">
      <c r="B15" s="120" t="s">
        <v>41</v>
      </c>
      <c r="C15" s="121" t="s">
        <v>56</v>
      </c>
      <c r="D15" s="162" t="s">
        <v>57</v>
      </c>
      <c r="E15" s="191" t="s">
        <v>62</v>
      </c>
      <c r="F15" s="119" t="s">
        <v>75</v>
      </c>
      <c r="G15" s="167" t="s">
        <v>92</v>
      </c>
      <c r="H15" s="136" t="s">
        <v>126</v>
      </c>
      <c r="I15" s="164" t="s">
        <v>108</v>
      </c>
      <c r="J15" s="123">
        <v>285842.37</v>
      </c>
      <c r="K15" s="124">
        <f>J15</f>
        <v>285842.37</v>
      </c>
      <c r="L15" s="124">
        <v>0</v>
      </c>
      <c r="M15" s="125">
        <v>0</v>
      </c>
      <c r="N15" s="62">
        <v>232752.79</v>
      </c>
      <c r="O15" s="63">
        <v>0</v>
      </c>
      <c r="P15" s="63">
        <v>0</v>
      </c>
      <c r="Q15" s="158">
        <f>J15-N15</f>
        <v>53089.579999999987</v>
      </c>
      <c r="R15" s="324" t="s">
        <v>142</v>
      </c>
      <c r="S15" s="325"/>
      <c r="T15" s="325"/>
      <c r="U15" s="325"/>
      <c r="V15" s="326"/>
    </row>
    <row r="16" spans="2:22" ht="43.5" customHeight="1" thickBot="1" x14ac:dyDescent="0.25">
      <c r="B16" s="131" t="s">
        <v>41</v>
      </c>
      <c r="C16" s="153" t="s">
        <v>56</v>
      </c>
      <c r="D16" s="130" t="s">
        <v>57</v>
      </c>
      <c r="E16" s="141" t="s">
        <v>63</v>
      </c>
      <c r="F16" s="93" t="s">
        <v>77</v>
      </c>
      <c r="G16" s="169" t="s">
        <v>92</v>
      </c>
      <c r="H16" s="230" t="s">
        <v>127</v>
      </c>
      <c r="I16" s="164" t="s">
        <v>78</v>
      </c>
      <c r="J16" s="151">
        <v>1200000</v>
      </c>
      <c r="K16" s="152">
        <f t="shared" ref="K16:K24" si="0">J16</f>
        <v>1200000</v>
      </c>
      <c r="L16" s="49">
        <v>0</v>
      </c>
      <c r="M16" s="60">
        <v>0</v>
      </c>
      <c r="N16" s="50">
        <v>298341.07</v>
      </c>
      <c r="O16" s="49">
        <v>0</v>
      </c>
      <c r="P16" s="49">
        <v>0</v>
      </c>
      <c r="Q16" s="159">
        <f>J16-N16</f>
        <v>901658.92999999993</v>
      </c>
      <c r="R16" s="324" t="s">
        <v>143</v>
      </c>
      <c r="S16" s="325"/>
      <c r="T16" s="325"/>
      <c r="U16" s="325"/>
      <c r="V16" s="326"/>
    </row>
    <row r="17" spans="2:22" ht="60.75" customHeight="1" thickBot="1" x14ac:dyDescent="0.25">
      <c r="B17" s="203" t="s">
        <v>41</v>
      </c>
      <c r="C17" s="204" t="s">
        <v>56</v>
      </c>
      <c r="D17" s="205" t="s">
        <v>57</v>
      </c>
      <c r="E17" s="206" t="s">
        <v>64</v>
      </c>
      <c r="F17" s="207" t="s">
        <v>74</v>
      </c>
      <c r="G17" s="208" t="s">
        <v>92</v>
      </c>
      <c r="H17" s="232"/>
      <c r="I17" s="195" t="s">
        <v>109</v>
      </c>
      <c r="J17" s="210">
        <v>900631.93</v>
      </c>
      <c r="K17" s="211">
        <f t="shared" si="0"/>
        <v>900631.93</v>
      </c>
      <c r="L17" s="212">
        <v>0</v>
      </c>
      <c r="M17" s="213">
        <v>0</v>
      </c>
      <c r="N17" s="210">
        <v>0</v>
      </c>
      <c r="O17" s="212">
        <v>0</v>
      </c>
      <c r="P17" s="212">
        <v>0</v>
      </c>
      <c r="Q17" s="214">
        <f>J17-N17</f>
        <v>900631.93</v>
      </c>
      <c r="R17" s="327" t="s">
        <v>145</v>
      </c>
      <c r="S17" s="328"/>
      <c r="T17" s="328"/>
      <c r="U17" s="328"/>
      <c r="V17" s="329"/>
    </row>
    <row r="18" spans="2:22" ht="60.75" customHeight="1" thickBot="1" x14ac:dyDescent="0.25">
      <c r="B18" s="203" t="s">
        <v>41</v>
      </c>
      <c r="C18" s="204" t="s">
        <v>56</v>
      </c>
      <c r="D18" s="205" t="s">
        <v>57</v>
      </c>
      <c r="E18" s="206" t="s">
        <v>65</v>
      </c>
      <c r="F18" s="207" t="s">
        <v>101</v>
      </c>
      <c r="G18" s="208" t="s">
        <v>92</v>
      </c>
      <c r="H18" s="232" t="s">
        <v>135</v>
      </c>
      <c r="I18" s="195" t="s">
        <v>112</v>
      </c>
      <c r="J18" s="210">
        <v>2269096.4700000002</v>
      </c>
      <c r="K18" s="211">
        <f t="shared" si="0"/>
        <v>2269096.4700000002</v>
      </c>
      <c r="L18" s="212">
        <v>0</v>
      </c>
      <c r="M18" s="213">
        <v>0</v>
      </c>
      <c r="N18" s="210">
        <v>0</v>
      </c>
      <c r="O18" s="212">
        <v>0</v>
      </c>
      <c r="P18" s="212">
        <v>0</v>
      </c>
      <c r="Q18" s="214">
        <f t="shared" ref="Q18:Q24" si="1">J18-N18</f>
        <v>2269096.4700000002</v>
      </c>
      <c r="R18" s="330" t="s">
        <v>146</v>
      </c>
      <c r="S18" s="331"/>
      <c r="T18" s="331"/>
      <c r="U18" s="331"/>
      <c r="V18" s="332"/>
    </row>
    <row r="19" spans="2:22" ht="44.25" customHeight="1" thickBot="1" x14ac:dyDescent="0.25">
      <c r="B19" s="132" t="s">
        <v>41</v>
      </c>
      <c r="C19" s="121" t="s">
        <v>56</v>
      </c>
      <c r="D19" s="133" t="s">
        <v>57</v>
      </c>
      <c r="E19" s="141" t="s">
        <v>66</v>
      </c>
      <c r="F19" s="122" t="s">
        <v>75</v>
      </c>
      <c r="G19" s="167" t="s">
        <v>92</v>
      </c>
      <c r="H19" s="231" t="s">
        <v>128</v>
      </c>
      <c r="I19" s="164" t="s">
        <v>81</v>
      </c>
      <c r="J19" s="62">
        <v>164943.60999999999</v>
      </c>
      <c r="K19" s="124">
        <f t="shared" si="0"/>
        <v>164943.60999999999</v>
      </c>
      <c r="L19" s="63">
        <v>0</v>
      </c>
      <c r="M19" s="64">
        <v>0</v>
      </c>
      <c r="N19" s="62">
        <v>49483.08</v>
      </c>
      <c r="O19" s="63">
        <v>0</v>
      </c>
      <c r="P19" s="63">
        <v>0</v>
      </c>
      <c r="Q19" s="158">
        <f t="shared" si="1"/>
        <v>115460.52999999998</v>
      </c>
      <c r="R19" s="324" t="s">
        <v>144</v>
      </c>
      <c r="S19" s="325"/>
      <c r="T19" s="325"/>
      <c r="U19" s="325"/>
      <c r="V19" s="326"/>
    </row>
    <row r="20" spans="2:22" ht="44.25" customHeight="1" thickBot="1" x14ac:dyDescent="0.25">
      <c r="B20" s="134" t="s">
        <v>41</v>
      </c>
      <c r="C20" s="153" t="s">
        <v>56</v>
      </c>
      <c r="D20" s="130" t="s">
        <v>57</v>
      </c>
      <c r="E20" s="141" t="s">
        <v>67</v>
      </c>
      <c r="F20" s="93" t="s">
        <v>75</v>
      </c>
      <c r="G20" s="169" t="s">
        <v>92</v>
      </c>
      <c r="H20" s="230" t="s">
        <v>129</v>
      </c>
      <c r="I20" s="164" t="s">
        <v>110</v>
      </c>
      <c r="J20" s="151">
        <v>130679.46</v>
      </c>
      <c r="K20" s="152">
        <f t="shared" si="0"/>
        <v>130679.46</v>
      </c>
      <c r="L20" s="49">
        <v>0</v>
      </c>
      <c r="M20" s="60">
        <v>0</v>
      </c>
      <c r="N20" s="50">
        <v>125222.44</v>
      </c>
      <c r="O20" s="49">
        <v>0</v>
      </c>
      <c r="P20" s="49">
        <v>0</v>
      </c>
      <c r="Q20" s="159">
        <f t="shared" si="1"/>
        <v>5457.0200000000041</v>
      </c>
      <c r="R20" s="324" t="s">
        <v>141</v>
      </c>
      <c r="S20" s="325"/>
      <c r="T20" s="325"/>
      <c r="U20" s="325"/>
      <c r="V20" s="326"/>
    </row>
    <row r="21" spans="2:22" ht="45.75" customHeight="1" thickBot="1" x14ac:dyDescent="0.25">
      <c r="B21" s="132" t="s">
        <v>41</v>
      </c>
      <c r="C21" s="121" t="s">
        <v>56</v>
      </c>
      <c r="D21" s="133" t="s">
        <v>57</v>
      </c>
      <c r="E21" s="141" t="s">
        <v>68</v>
      </c>
      <c r="F21" s="79" t="s">
        <v>75</v>
      </c>
      <c r="G21" s="167" t="s">
        <v>92</v>
      </c>
      <c r="H21" s="231" t="s">
        <v>130</v>
      </c>
      <c r="I21" s="164" t="s">
        <v>105</v>
      </c>
      <c r="J21" s="62">
        <v>303386.56</v>
      </c>
      <c r="K21" s="124">
        <f t="shared" si="0"/>
        <v>303386.56</v>
      </c>
      <c r="L21" s="63">
        <v>0</v>
      </c>
      <c r="M21" s="64">
        <v>0</v>
      </c>
      <c r="N21" s="62">
        <v>303386.56</v>
      </c>
      <c r="O21" s="63">
        <v>0</v>
      </c>
      <c r="P21" s="63">
        <v>0</v>
      </c>
      <c r="Q21" s="158">
        <f t="shared" si="1"/>
        <v>0</v>
      </c>
      <c r="R21" s="324" t="s">
        <v>139</v>
      </c>
      <c r="S21" s="325"/>
      <c r="T21" s="325"/>
      <c r="U21" s="325"/>
      <c r="V21" s="326"/>
    </row>
    <row r="22" spans="2:22" ht="81" customHeight="1" thickBot="1" x14ac:dyDescent="0.25">
      <c r="B22" s="203" t="s">
        <v>41</v>
      </c>
      <c r="C22" s="204" t="s">
        <v>56</v>
      </c>
      <c r="D22" s="205" t="s">
        <v>57</v>
      </c>
      <c r="E22" s="206" t="s">
        <v>69</v>
      </c>
      <c r="F22" s="225" t="s">
        <v>77</v>
      </c>
      <c r="G22" s="208" t="s">
        <v>92</v>
      </c>
      <c r="H22" s="232" t="s">
        <v>136</v>
      </c>
      <c r="I22" s="195" t="s">
        <v>106</v>
      </c>
      <c r="J22" s="210">
        <v>2266898.1</v>
      </c>
      <c r="K22" s="211">
        <f t="shared" si="0"/>
        <v>2266898.1</v>
      </c>
      <c r="L22" s="212">
        <v>0</v>
      </c>
      <c r="M22" s="213">
        <v>0</v>
      </c>
      <c r="N22" s="210">
        <v>0</v>
      </c>
      <c r="O22" s="212">
        <v>0</v>
      </c>
      <c r="P22" s="212">
        <v>0</v>
      </c>
      <c r="Q22" s="214">
        <f t="shared" si="1"/>
        <v>2266898.1</v>
      </c>
      <c r="R22" s="333" t="s">
        <v>147</v>
      </c>
      <c r="S22" s="334"/>
      <c r="T22" s="334"/>
      <c r="U22" s="334"/>
      <c r="V22" s="335"/>
    </row>
    <row r="23" spans="2:22" ht="53.25" customHeight="1" thickBot="1" x14ac:dyDescent="0.25">
      <c r="B23" s="132" t="s">
        <v>41</v>
      </c>
      <c r="C23" s="121" t="s">
        <v>56</v>
      </c>
      <c r="D23" s="133" t="s">
        <v>57</v>
      </c>
      <c r="E23" s="141" t="s">
        <v>70</v>
      </c>
      <c r="F23" s="79" t="s">
        <v>74</v>
      </c>
      <c r="G23" s="167" t="s">
        <v>93</v>
      </c>
      <c r="H23" s="229" t="s">
        <v>116</v>
      </c>
      <c r="I23" s="202" t="s">
        <v>111</v>
      </c>
      <c r="J23" s="62">
        <v>365203.95</v>
      </c>
      <c r="K23" s="124">
        <f t="shared" si="0"/>
        <v>365203.95</v>
      </c>
      <c r="L23" s="63">
        <v>0</v>
      </c>
      <c r="M23" s="64">
        <v>0</v>
      </c>
      <c r="N23" s="62">
        <v>337519.73</v>
      </c>
      <c r="O23" s="63">
        <v>0</v>
      </c>
      <c r="P23" s="63">
        <v>0</v>
      </c>
      <c r="Q23" s="158">
        <f>J23-N23</f>
        <v>27684.22000000003</v>
      </c>
      <c r="R23" s="324" t="s">
        <v>140</v>
      </c>
      <c r="S23" s="325"/>
      <c r="T23" s="325"/>
      <c r="U23" s="325"/>
      <c r="V23" s="326"/>
    </row>
    <row r="24" spans="2:22" ht="51.75" customHeight="1" thickBot="1" x14ac:dyDescent="0.25">
      <c r="B24" s="131" t="s">
        <v>41</v>
      </c>
      <c r="C24" s="153" t="s">
        <v>56</v>
      </c>
      <c r="D24" s="130" t="s">
        <v>57</v>
      </c>
      <c r="E24" s="141" t="s">
        <v>71</v>
      </c>
      <c r="F24" s="80" t="s">
        <v>74</v>
      </c>
      <c r="G24" s="169" t="s">
        <v>93</v>
      </c>
      <c r="H24" s="230" t="s">
        <v>131</v>
      </c>
      <c r="I24" s="164" t="s">
        <v>85</v>
      </c>
      <c r="J24" s="151">
        <v>4972546.05</v>
      </c>
      <c r="K24" s="152">
        <f t="shared" si="0"/>
        <v>4972546.05</v>
      </c>
      <c r="L24" s="49">
        <v>0</v>
      </c>
      <c r="M24" s="60">
        <v>0</v>
      </c>
      <c r="N24" s="50">
        <v>1235520.44</v>
      </c>
      <c r="O24" s="49">
        <v>0</v>
      </c>
      <c r="P24" s="49">
        <v>0</v>
      </c>
      <c r="Q24" s="159">
        <f t="shared" si="1"/>
        <v>3737025.61</v>
      </c>
      <c r="R24" s="324" t="s">
        <v>143</v>
      </c>
      <c r="S24" s="325"/>
      <c r="T24" s="325"/>
      <c r="U24" s="325"/>
      <c r="V24" s="326"/>
    </row>
    <row r="25" spans="2:22" ht="42" customHeight="1" thickBot="1" x14ac:dyDescent="0.25">
      <c r="B25" s="203" t="s">
        <v>41</v>
      </c>
      <c r="C25" s="204" t="s">
        <v>56</v>
      </c>
      <c r="D25" s="205" t="s">
        <v>57</v>
      </c>
      <c r="E25" s="206" t="s">
        <v>72</v>
      </c>
      <c r="F25" s="225" t="s">
        <v>86</v>
      </c>
      <c r="G25" s="208" t="s">
        <v>88</v>
      </c>
      <c r="H25" s="237" t="s">
        <v>137</v>
      </c>
      <c r="I25" s="195" t="s">
        <v>113</v>
      </c>
      <c r="J25" s="210">
        <v>406080.9</v>
      </c>
      <c r="K25" s="212">
        <v>406080.9</v>
      </c>
      <c r="L25" s="212">
        <v>0</v>
      </c>
      <c r="M25" s="213">
        <v>0</v>
      </c>
      <c r="N25" s="210">
        <v>0</v>
      </c>
      <c r="O25" s="212">
        <v>0</v>
      </c>
      <c r="P25" s="212">
        <v>0</v>
      </c>
      <c r="Q25" s="214">
        <f>J25-N25</f>
        <v>406080.9</v>
      </c>
      <c r="R25" s="333" t="s">
        <v>148</v>
      </c>
      <c r="S25" s="334"/>
      <c r="T25" s="334"/>
      <c r="U25" s="334"/>
      <c r="V25" s="335"/>
    </row>
    <row r="26" spans="2:22" ht="43.5" customHeight="1" thickBot="1" x14ac:dyDescent="0.25">
      <c r="B26" s="203" t="s">
        <v>41</v>
      </c>
      <c r="C26" s="227" t="s">
        <v>56</v>
      </c>
      <c r="D26" s="205" t="s">
        <v>57</v>
      </c>
      <c r="E26" s="206" t="s">
        <v>115</v>
      </c>
      <c r="F26" s="225" t="s">
        <v>75</v>
      </c>
      <c r="G26" s="228" t="s">
        <v>92</v>
      </c>
      <c r="H26" s="232" t="s">
        <v>138</v>
      </c>
      <c r="I26" s="195" t="s">
        <v>114</v>
      </c>
      <c r="J26" s="210">
        <v>270720.59999999998</v>
      </c>
      <c r="K26" s="212">
        <v>270720.59999999998</v>
      </c>
      <c r="L26" s="212">
        <v>0</v>
      </c>
      <c r="M26" s="213">
        <v>0</v>
      </c>
      <c r="N26" s="210">
        <v>0</v>
      </c>
      <c r="O26" s="212">
        <v>0</v>
      </c>
      <c r="P26" s="212">
        <v>0</v>
      </c>
      <c r="Q26" s="214">
        <f>J26-N26</f>
        <v>270720.59999999998</v>
      </c>
      <c r="R26" s="333" t="s">
        <v>149</v>
      </c>
      <c r="S26" s="334"/>
      <c r="T26" s="334"/>
      <c r="U26" s="334"/>
      <c r="V26" s="335"/>
    </row>
    <row r="27" spans="2:22" ht="12" thickBot="1" x14ac:dyDescent="0.25">
      <c r="B27" s="68"/>
      <c r="C27" s="69"/>
      <c r="D27" s="70"/>
      <c r="E27" s="71"/>
      <c r="F27" s="72"/>
      <c r="G27" s="82"/>
      <c r="H27" s="140"/>
      <c r="I27" s="73"/>
      <c r="J27" s="233">
        <f>SUM(J15:J26)</f>
        <v>13536030</v>
      </c>
      <c r="K27" s="234">
        <f t="shared" ref="K27:P27" si="2">SUM(K15:K26)</f>
        <v>13536030</v>
      </c>
      <c r="L27" s="234">
        <f t="shared" si="2"/>
        <v>0</v>
      </c>
      <c r="M27" s="235">
        <f t="shared" si="2"/>
        <v>0</v>
      </c>
      <c r="N27" s="233">
        <f>SUM(N15:N26)</f>
        <v>2582226.11</v>
      </c>
      <c r="O27" s="234">
        <f t="shared" si="2"/>
        <v>0</v>
      </c>
      <c r="P27" s="234">
        <f t="shared" si="2"/>
        <v>0</v>
      </c>
      <c r="Q27" s="235">
        <f>SUM(Q15:Q26)</f>
        <v>10953803.890000001</v>
      </c>
    </row>
    <row r="28" spans="2:22" x14ac:dyDescent="0.2">
      <c r="B28" s="51"/>
      <c r="C28" s="51"/>
      <c r="D28" s="51"/>
      <c r="E28" s="51"/>
      <c r="F28" s="51"/>
      <c r="G28" s="53"/>
      <c r="H28" s="51"/>
      <c r="I28" s="52"/>
      <c r="J28" s="100">
        <f>J27</f>
        <v>13536030</v>
      </c>
      <c r="K28" s="101">
        <f>K27</f>
        <v>13536030</v>
      </c>
      <c r="L28" s="102">
        <f>L27</f>
        <v>0</v>
      </c>
      <c r="M28" s="95">
        <v>0</v>
      </c>
      <c r="N28" s="100">
        <f>N27</f>
        <v>2582226.11</v>
      </c>
      <c r="O28" s="101">
        <v>0</v>
      </c>
      <c r="P28" s="102">
        <v>0</v>
      </c>
      <c r="Q28" s="95">
        <f>Q27</f>
        <v>10953803.890000001</v>
      </c>
    </row>
    <row r="29" spans="2:22" x14ac:dyDescent="0.2">
      <c r="B29" s="51"/>
      <c r="C29" s="51"/>
      <c r="D29" s="51"/>
      <c r="E29" s="51"/>
      <c r="F29" s="51"/>
      <c r="G29" s="53"/>
      <c r="H29" s="51"/>
      <c r="I29" s="52"/>
      <c r="J29" s="172">
        <f>J27</f>
        <v>13536030</v>
      </c>
      <c r="K29" s="173">
        <f>K27</f>
        <v>13536030</v>
      </c>
      <c r="L29" s="173">
        <f>L27</f>
        <v>0</v>
      </c>
      <c r="M29" s="174">
        <v>0</v>
      </c>
      <c r="N29" s="172">
        <f>N27</f>
        <v>2582226.11</v>
      </c>
      <c r="O29" s="173">
        <v>0</v>
      </c>
      <c r="P29" s="173">
        <v>0</v>
      </c>
      <c r="Q29" s="174">
        <f>Q28</f>
        <v>10953803.890000001</v>
      </c>
    </row>
    <row r="30" spans="2:22" ht="12" thickBot="1" x14ac:dyDescent="0.25">
      <c r="B30" s="51"/>
      <c r="C30" s="51"/>
      <c r="D30" s="51"/>
      <c r="E30" s="51"/>
      <c r="F30" s="109"/>
      <c r="G30" s="109"/>
      <c r="H30" s="109"/>
      <c r="I30" s="52"/>
      <c r="J30" s="103">
        <f>J27</f>
        <v>13536030</v>
      </c>
      <c r="K30" s="104">
        <f>K27</f>
        <v>13536030</v>
      </c>
      <c r="L30" s="104">
        <f>L27</f>
        <v>0</v>
      </c>
      <c r="M30" s="96">
        <v>0</v>
      </c>
      <c r="N30" s="103">
        <f>N27</f>
        <v>2582226.11</v>
      </c>
      <c r="O30" s="104">
        <v>0</v>
      </c>
      <c r="P30" s="104">
        <v>0</v>
      </c>
      <c r="Q30" s="96">
        <f>Q28</f>
        <v>10953803.890000001</v>
      </c>
    </row>
    <row r="31" spans="2:22" x14ac:dyDescent="0.2">
      <c r="B31" s="51"/>
      <c r="C31" s="51"/>
      <c r="D31" s="51"/>
      <c r="E31" s="51"/>
      <c r="F31" s="109"/>
      <c r="G31" s="109"/>
      <c r="H31" s="109"/>
      <c r="I31" s="52"/>
      <c r="J31" s="108"/>
      <c r="K31" s="108"/>
      <c r="L31" s="108"/>
      <c r="M31" s="108"/>
      <c r="N31" s="108"/>
      <c r="O31" s="108"/>
      <c r="P31" s="108"/>
      <c r="Q31" s="108"/>
    </row>
    <row r="32" spans="2:22" x14ac:dyDescent="0.2">
      <c r="B32" s="51"/>
      <c r="C32" s="51"/>
      <c r="D32" s="51"/>
      <c r="E32" s="51"/>
      <c r="F32" s="109"/>
      <c r="G32" s="109"/>
      <c r="H32" s="109"/>
      <c r="I32" s="52"/>
      <c r="J32" s="108"/>
      <c r="K32" s="108"/>
      <c r="L32" s="108"/>
      <c r="M32" s="108"/>
      <c r="N32" s="108"/>
      <c r="O32" s="108"/>
      <c r="P32" s="108"/>
      <c r="Q32" s="108"/>
    </row>
    <row r="33" spans="2:17" x14ac:dyDescent="0.2">
      <c r="B33" s="51"/>
      <c r="C33" s="51"/>
      <c r="D33" s="51"/>
      <c r="E33" s="51"/>
      <c r="F33" s="109"/>
      <c r="G33" s="109"/>
      <c r="H33" s="109"/>
      <c r="I33" s="52"/>
      <c r="J33" s="108"/>
      <c r="K33" s="108"/>
      <c r="L33" s="108"/>
      <c r="M33" s="108"/>
      <c r="N33" s="108"/>
      <c r="O33" s="108"/>
      <c r="P33" s="108"/>
      <c r="Q33" s="108"/>
    </row>
  </sheetData>
  <mergeCells count="18">
    <mergeCell ref="R22:V22"/>
    <mergeCell ref="R25:V25"/>
    <mergeCell ref="R26:V26"/>
    <mergeCell ref="R21:V21"/>
    <mergeCell ref="R23:V23"/>
    <mergeCell ref="R24:V24"/>
    <mergeCell ref="B11:B13"/>
    <mergeCell ref="G11:G13"/>
    <mergeCell ref="H11:H13"/>
    <mergeCell ref="C12:D12"/>
    <mergeCell ref="J12:M12"/>
    <mergeCell ref="N12:Q12"/>
    <mergeCell ref="R15:V15"/>
    <mergeCell ref="R16:V16"/>
    <mergeCell ref="R19:V19"/>
    <mergeCell ref="R20:V20"/>
    <mergeCell ref="R17:V17"/>
    <mergeCell ref="R18:V18"/>
  </mergeCells>
  <pageMargins left="0.25" right="0.25" top="0.75" bottom="0.75" header="0.3" footer="0.3"/>
  <pageSetup paperSize="5"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1er. Trimestre</vt:lpstr>
      <vt:lpstr>2do. Trimestre</vt:lpstr>
      <vt:lpstr>3er. Trimestre</vt:lpstr>
      <vt:lpstr>4to. Trimestre</vt:lpstr>
      <vt:lpstr>Cierre 2022</vt:lpstr>
      <vt:lpstr>Reintegro 2 y 5 al Millar 202</vt:lpstr>
      <vt:lpstr>Informe Regidor</vt:lpstr>
    </vt:vector>
  </TitlesOfParts>
  <Company>H.ayuntamiento de zapotlan el grande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alma.garcia</dc:creator>
  <cp:lastModifiedBy>Moises Guitierrez Lascano</cp:lastModifiedBy>
  <cp:lastPrinted>2023-01-03T15:38:00Z</cp:lastPrinted>
  <dcterms:created xsi:type="dcterms:W3CDTF">2013-03-25T18:11:59Z</dcterms:created>
  <dcterms:modified xsi:type="dcterms:W3CDTF">2023-02-02T17:39:27Z</dcterms:modified>
</cp:coreProperties>
</file>