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2\Obras Admon Municipal 2022\"/>
    </mc:Choice>
  </mc:AlternateContent>
  <bookViews>
    <workbookView xWindow="0" yWindow="0" windowWidth="28800" windowHeight="12330" activeTab="1"/>
  </bookViews>
  <sheets>
    <sheet name="Recursos Fiscales No Etiquetado" sheetId="1" r:id="rId1"/>
    <sheet name="Reintegro, Ret 5 y 2 al Millar" sheetId="2" r:id="rId2"/>
    <sheet name="Hoj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F19" i="2"/>
  <c r="F18" i="2"/>
  <c r="F17" i="2"/>
  <c r="F16" i="2"/>
  <c r="F15" i="2"/>
  <c r="F14" i="2"/>
  <c r="F13" i="2"/>
  <c r="F12" i="2"/>
  <c r="F11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C24" i="2"/>
  <c r="D24" i="2" l="1"/>
  <c r="E24" i="2"/>
  <c r="F24" i="2"/>
  <c r="B24" i="2"/>
  <c r="K22" i="2"/>
  <c r="K21" i="2"/>
  <c r="K20" i="2"/>
  <c r="K19" i="2"/>
  <c r="K18" i="2"/>
  <c r="K17" i="2"/>
  <c r="K16" i="2"/>
  <c r="K15" i="2"/>
  <c r="K14" i="2"/>
  <c r="H22" i="1" l="1"/>
  <c r="H15" i="1"/>
  <c r="H16" i="1"/>
  <c r="H17" i="1"/>
  <c r="H18" i="1"/>
  <c r="H19" i="1"/>
  <c r="H20" i="1"/>
  <c r="H21" i="1"/>
  <c r="H14" i="1"/>
  <c r="B24" i="1"/>
</calcChain>
</file>

<file path=xl/sharedStrings.xml><?xml version="1.0" encoding="utf-8"?>
<sst xmlns="http://schemas.openxmlformats.org/spreadsheetml/2006/main" count="260" uniqueCount="89">
  <si>
    <t>No. de Obra</t>
  </si>
  <si>
    <t>Monto</t>
  </si>
  <si>
    <t>Beneficiarios</t>
  </si>
  <si>
    <t>Hogares Beneficiados</t>
  </si>
  <si>
    <t>Unidad de Medida</t>
  </si>
  <si>
    <t>Cantidad</t>
  </si>
  <si>
    <t>Poligono Grado de Marginación</t>
  </si>
  <si>
    <t>Ubicación</t>
  </si>
  <si>
    <t>Fondeo Fuente</t>
  </si>
  <si>
    <t>Tipo de Aportación</t>
  </si>
  <si>
    <t>Aportación</t>
  </si>
  <si>
    <t>Total</t>
  </si>
  <si>
    <t>Contratado</t>
  </si>
  <si>
    <t>Hombres</t>
  </si>
  <si>
    <t>Mujeres</t>
  </si>
  <si>
    <t>%</t>
  </si>
  <si>
    <t>.</t>
  </si>
  <si>
    <t>M2.</t>
  </si>
  <si>
    <t>Recursos Fiscales, No Etiquetados</t>
  </si>
  <si>
    <t>Municipal</t>
  </si>
  <si>
    <t>Crucero Vehicular Primaveras</t>
  </si>
  <si>
    <t>Parque de Lluvia Gándara Estrada</t>
  </si>
  <si>
    <t>Obra de Iluminación del Tianguis Benito Juárez</t>
  </si>
  <si>
    <t>Colonia Gándara Estrada</t>
  </si>
  <si>
    <t>M.</t>
  </si>
  <si>
    <t>Col. Villas de Zapotlán</t>
  </si>
  <si>
    <t>Colonia La Primavera</t>
  </si>
  <si>
    <t>Presidente Municipal</t>
  </si>
  <si>
    <t>Coordinador General de Gestión de la Ciudad</t>
  </si>
  <si>
    <t>m2.</t>
  </si>
  <si>
    <t>140230000897 Alto</t>
  </si>
  <si>
    <t>140230000523 Muy Alto</t>
  </si>
  <si>
    <t>140230000609 Alto</t>
  </si>
  <si>
    <t>Obra</t>
  </si>
  <si>
    <t>Descripción</t>
  </si>
  <si>
    <t>Creación de red de alumbrado en el andador lateral de la calle Gregorio Torres Quintero al andador Principal, en el área de estacionamiento principal e interior, y en Caseta de Ingreso Poniente.</t>
  </si>
  <si>
    <t>DGGC/RECURSOPROPIO/002/2022</t>
  </si>
  <si>
    <t>DGGC/RECURSOPROPIO/003/2022</t>
  </si>
  <si>
    <t>DGGC/RECURSOPROPIO/001/2022</t>
  </si>
  <si>
    <t>20/Mayo/2022.</t>
  </si>
  <si>
    <t>Construcción de Nodo Vial en cruce Av. José María de Hermosillo en su cruce con calle Tulipanes en Fraccionamiento la Primavera</t>
  </si>
  <si>
    <t>RP-004-2022</t>
  </si>
  <si>
    <t>RP-005-2022</t>
  </si>
  <si>
    <t>RP-006-2022</t>
  </si>
  <si>
    <t>RP-007-2022</t>
  </si>
  <si>
    <t>RP-008-2022</t>
  </si>
  <si>
    <t>RP-009-2022</t>
  </si>
  <si>
    <t>RP-010-2022</t>
  </si>
  <si>
    <t>RP-011-2022</t>
  </si>
  <si>
    <t>RP-012-2022</t>
  </si>
  <si>
    <t>CONSTRUCCIÓN DE PAVIMENTO HIDRÁULICO, RED HIDRÁULICA Y RED DE DRENAJE EN LA CALLE FRAY PEDRO DE GANTE ENTRE LA CALLE IGNACIO ALDAMA GONZÁLEZ Y LA CALLE MARIANO ABASOLO, EN CIUDAD GUZMÁN, MPIO. DE ZAPOTLÁN EL GRANDE, JALISCO.</t>
  </si>
  <si>
    <t>DEMOLICION DE EMPEDRADO PARA REEMPLAZO CON PAVIMENTO HIDRAHULICO (CONCRETO), ASI COMO ACTUALIZACION DE REDES DE AGUA POTABLE Y DRENAJE SANITARIO</t>
  </si>
  <si>
    <t>REHABILITACION DE CRUCERO EN LA CALLE IGNACIO ALLENDE UNZAGA ESQUINA CON LA CALLE MARIANO ABASOLO A BASE DE PAVIMENTO DE CONCRETO Y SUSTITUCION DE REDES DE DRENAJE SANITARIO Y AGUA POTABLE, EN CIUDAD GUZMÁN, MUNICIPIO DE ZAPOTLÁN EL GRANDE, JALISCO.</t>
  </si>
  <si>
    <t>REHABILITACION Y CAMBIO DE INFRAESTRUCTURA DE DRENAJE SANITARIO E HIDRAHULICO, CON PAVIMENTACION DE CONCRETO HIDRAHULICO EN SUPERFICE DE RODAMIENTO</t>
  </si>
  <si>
    <t>REHABILITACION DE CRUCERO EN LA CALLE GRAL. NICOLAS BRAVO ESQUINA CON LA CALLE MARIANO ABASOLO A BASE DE PAVIMENTO DE CONCRETO Y SUSTITUCION DE REDES DE DRENAJE SANITARIO Y AGUA POTABLE, EN CIUDAD GUZMÁN, MUNICIPIO DE ZAPOTLÁN EL GRANDE, JALISCO.</t>
  </si>
  <si>
    <t>REHABILITACION DE CRUCERO EN LA CALLE JOSE A. QUINTANAR ESQUINA CON LA AV. OBISPO SERAFIN VAZQUEZ ELIZALDE A BASE DE PAVIMENTO DE CONCRETO Y SUSTITUCION DE REDES DE DRENAJE SANITARIO Y AGUA POTABLE, EN CIUDAD GUZMÁN, MUNICIPIO DE ZAPOTLÁN EL GRANDE, JALISCO.</t>
  </si>
  <si>
    <t>REHABILITACION DE CRUCERO EN LA CALLE CARRO ESQUINA CON LA AV. CONSTITUCION A BASE DE PAVIMENTO DE CONCRETO Y SUSTITUCION DE REDES DE DRENAJE SANITARIO Y AGUA POTABLE, EN CIUDAD GUZMÁN, MUNICIPIO DE ZAPOTLÁN EL GRANDE, JALISCO.</t>
  </si>
  <si>
    <t>REHABILITACION DE CRUCERO EN LA CALLE PROF. MANUEL CHAVEZ MADRUEÑO ESQUINA CON LA CALLE LIC. MELCHOR OCAMPO A BASE DE PAVIMENTO DE CONCRETO Y SUSTITUCION DE REDES DE DRENAJE SANITARIO Y AGUA POTABLE, EN CIUDAD GUZMÁN, MUNICIPIO DE ZAPOTLÁN EL GRANDE, JALISCO.</t>
  </si>
  <si>
    <t>REHABILITACION DE CRUCERO EN LA CALLE GREGORIO TORRES QUINTERO ESQUINA CON LA AV. LIC. CARLOS PAEZ STILLE A BASE DE PAVIMENTO DE CONCRETO Y SUSTITUCION DE REDES DE DRENAJE SANITARIO Y AGUA POTABLE, EN CIUDAD GUZMÁN, MUNICIPIO DE ZAPOTLÁN EL GRANDE, JALISCO.</t>
  </si>
  <si>
    <t>REHABILITACION DE CRUCERO EN LA CALLE GRAL. IGNACIO MEJIA ESQUINA CON LA CALLE MANUEL M. DIEGUEZ LARA A BASE DE PAVIMENTO DE CONCRETO Y SUSTITUCION DE REDES DE DRENAJE SANITARIO Y AGUA POTABLE, EN CIUDAD GUZMÁN, MUNICIPIO DE ZAPOTLÁN EL GRANDE, JALISCO.</t>
  </si>
  <si>
    <t>REHABILITACION DE CRUCERO EN LA CALLE GRAL. IGNACIO ZARAGOZA ESQUINA CON LA CALLE LIC. MELCHOR OCAMPO A BASE DE PAVIMENTO DE CONCRETO Y SUSTITUCION DE REDES DE DRENAJE SANITARIO Y AGUA POTABLE, EN CIUDAD GUZMÁN, MUNICIPIO DE ZAPOTLÁN EL GRANDE, JALISCO.</t>
  </si>
  <si>
    <t>COMPOSITORES-SANTA CECILIA</t>
  </si>
  <si>
    <t>CENTRO</t>
  </si>
  <si>
    <t>CONSTITUYENTES</t>
  </si>
  <si>
    <t>CALLE GANTE, COL. PINTORES</t>
  </si>
  <si>
    <t>CALLE IGNACIO ALLENDE UNZAGA ESQUINA CON MARIANO ABASOLO</t>
  </si>
  <si>
    <t>GRAL. NICOLAS BRAVO ESQUINA CON MARIANO ABASOLO</t>
  </si>
  <si>
    <t>CALLE JOSE A QUINTANAR ESQUINA CON OBISPO
SERAFIN VAZQUEZ ELIZALDE</t>
  </si>
  <si>
    <t>CALLE CARRO ESQUINA CON CONSTITUCION</t>
  </si>
  <si>
    <t>CALLE PROF. MAUEL CHAVEZ MADRUEÑO ESQUINA CON LIC. MELCHOR OCAMPO</t>
  </si>
  <si>
    <t xml:space="preserve"> CALLE GREGORIO TORRES QUINTERO ESQUINA LIC. CARLOS PAEZ STILL</t>
  </si>
  <si>
    <t>CALLE GRAL. IGNACIO MEJIA ESQUINA CON MANUEL M. DIEGUEZ LARA</t>
  </si>
  <si>
    <t>CALLE GRAL. IGNACIO ZARAGOZA ESQUINA CON LIC. MELCHOR OCAMPO</t>
  </si>
  <si>
    <t>Recurso Propio</t>
  </si>
  <si>
    <t>DRA. MIRIAM SALOMÉ TORRES LARES</t>
  </si>
  <si>
    <t>Construcción de depósito para retener aguas pluviales filtradas a través de una cisterna para bombearse al canal hidrológico al lado poniente.</t>
  </si>
  <si>
    <t>MTRO. ALEJANDRO BARRAGÁN SÁNCHEZ</t>
  </si>
  <si>
    <t>LICDA. ANA MARÍA DEL TORO TORRES.</t>
  </si>
  <si>
    <t>Encargada de la Hacienda Municipal</t>
  </si>
  <si>
    <t>27/Dic./2022.</t>
  </si>
  <si>
    <t>REINTEGRO - RETENCIÓN DEL 5 y 2 AL MILLAR.</t>
  </si>
  <si>
    <t>Calle Gante, Colonia Pintores</t>
  </si>
  <si>
    <t>**RECURSOS FISCALES, NO ETIQUETADOS**</t>
  </si>
  <si>
    <t>REINTEGRO</t>
  </si>
  <si>
    <t>RETENCIÓN</t>
  </si>
  <si>
    <t>AL MILLAR</t>
  </si>
  <si>
    <t>CRUCERO VEHICULAR PRIMAVERAS.</t>
  </si>
  <si>
    <t>PARQUE DE LLUVIA GÁNDARA ESTRADA.</t>
  </si>
  <si>
    <t>OBRA DE ILUMINACIÓN DEL TIANGUIS BENITO JUÁREZ.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</si>
</sst>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2"/>
      <color theme="1"/>
      <name val="Arial"/>
      <family val="2"/>
    </font>
    <font>
      <b/>
      <sz val="8"/>
      <color theme="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/>
    <xf numFmtId="164" fontId="1" fillId="0" borderId="17" xfId="0" applyNumberFormat="1" applyFont="1" applyBorder="1"/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center"/>
    </xf>
    <xf numFmtId="164" fontId="1" fillId="0" borderId="20" xfId="0" applyNumberFormat="1" applyFont="1" applyBorder="1"/>
    <xf numFmtId="0" fontId="1" fillId="0" borderId="20" xfId="0" applyFont="1" applyBorder="1" applyAlignment="1">
      <alignment wrapText="1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12" xfId="0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164" fontId="1" fillId="0" borderId="12" xfId="0" applyNumberFormat="1" applyFont="1" applyBorder="1"/>
    <xf numFmtId="164" fontId="1" fillId="0" borderId="17" xfId="0" applyNumberFormat="1" applyFont="1" applyBorder="1" applyAlignment="1">
      <alignment horizontal="right"/>
    </xf>
    <xf numFmtId="164" fontId="1" fillId="0" borderId="20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3" fillId="2" borderId="0" xfId="0" quotePrefix="1" applyFont="1" applyFill="1"/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1" fillId="0" borderId="26" xfId="0" applyFont="1" applyBorder="1"/>
    <xf numFmtId="164" fontId="1" fillId="0" borderId="27" xfId="0" applyNumberFormat="1" applyFont="1" applyBorder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5" fillId="0" borderId="20" xfId="0" applyFont="1" applyBorder="1" applyAlignment="1">
      <alignment horizontal="justify" vertical="center"/>
    </xf>
    <xf numFmtId="0" fontId="6" fillId="0" borderId="20" xfId="0" applyFont="1" applyFill="1" applyBorder="1" applyAlignment="1">
      <alignment horizontal="left" vertical="top" wrapText="1"/>
    </xf>
    <xf numFmtId="164" fontId="5" fillId="0" borderId="20" xfId="0" applyNumberFormat="1" applyFont="1" applyBorder="1" applyAlignment="1">
      <alignment horizontal="center"/>
    </xf>
    <xf numFmtId="0" fontId="1" fillId="0" borderId="17" xfId="0" quotePrefix="1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quotePrefix="1" applyFont="1" applyBorder="1" applyAlignment="1">
      <alignment horizontal="center" wrapText="1"/>
    </xf>
    <xf numFmtId="164" fontId="5" fillId="0" borderId="20" xfId="0" quotePrefix="1" applyNumberFormat="1" applyFont="1" applyBorder="1" applyAlignment="1">
      <alignment horizont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1" fillId="0" borderId="19" xfId="0" applyFont="1" applyFill="1" applyBorder="1"/>
    <xf numFmtId="164" fontId="1" fillId="0" borderId="20" xfId="0" applyNumberFormat="1" applyFont="1" applyFill="1" applyBorder="1"/>
    <xf numFmtId="0" fontId="4" fillId="0" borderId="7" xfId="0" quotePrefix="1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justify" vertical="center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/>
    </xf>
    <xf numFmtId="164" fontId="5" fillId="0" borderId="28" xfId="0" quotePrefix="1" applyNumberFormat="1" applyFont="1" applyFill="1" applyBorder="1" applyAlignment="1">
      <alignment horizont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Fill="1" applyBorder="1"/>
    <xf numFmtId="0" fontId="1" fillId="3" borderId="26" xfId="0" applyFont="1" applyFill="1" applyBorder="1"/>
    <xf numFmtId="164" fontId="1" fillId="3" borderId="27" xfId="0" applyNumberFormat="1" applyFont="1" applyFill="1" applyBorder="1"/>
    <xf numFmtId="0" fontId="6" fillId="3" borderId="20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justify" vertical="center"/>
    </xf>
    <xf numFmtId="0" fontId="1" fillId="3" borderId="27" xfId="0" applyFont="1" applyFill="1" applyBorder="1"/>
    <xf numFmtId="0" fontId="1" fillId="3" borderId="20" xfId="0" applyFont="1" applyFill="1" applyBorder="1"/>
    <xf numFmtId="0" fontId="1" fillId="3" borderId="27" xfId="0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164" fontId="5" fillId="3" borderId="20" xfId="0" quotePrefix="1" applyNumberFormat="1" applyFont="1" applyFill="1" applyBorder="1" applyAlignment="1">
      <alignment horizont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64" fontId="1" fillId="0" borderId="27" xfId="0" applyNumberFormat="1" applyFont="1" applyFill="1" applyBorder="1"/>
    <xf numFmtId="0" fontId="5" fillId="0" borderId="20" xfId="0" applyFont="1" applyFill="1" applyBorder="1" applyAlignment="1">
      <alignment horizontal="justify" vertical="center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64" fontId="8" fillId="3" borderId="23" xfId="0" applyNumberFormat="1" applyFont="1" applyFill="1" applyBorder="1"/>
    <xf numFmtId="164" fontId="8" fillId="3" borderId="24" xfId="0" applyNumberFormat="1" applyFont="1" applyFill="1" applyBorder="1"/>
    <xf numFmtId="164" fontId="8" fillId="3" borderId="3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57150</xdr:rowOff>
    </xdr:from>
    <xdr:to>
      <xdr:col>2</xdr:col>
      <xdr:colOff>295276</xdr:colOff>
      <xdr:row>5</xdr:row>
      <xdr:rowOff>86385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8" t="15832" r="3539" b="9139"/>
        <a:stretch/>
      </xdr:blipFill>
      <xdr:spPr>
        <a:xfrm>
          <a:off x="66676" y="200025"/>
          <a:ext cx="1752600" cy="600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57151</xdr:rowOff>
    </xdr:from>
    <xdr:to>
      <xdr:col>2</xdr:col>
      <xdr:colOff>457200</xdr:colOff>
      <xdr:row>5</xdr:row>
      <xdr:rowOff>46639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8" t="15832" r="3539" b="9139"/>
        <a:stretch/>
      </xdr:blipFill>
      <xdr:spPr>
        <a:xfrm>
          <a:off x="66675" y="200026"/>
          <a:ext cx="1914525" cy="656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baseColWidth="10" defaultRowHeight="11.25" x14ac:dyDescent="0.2"/>
  <cols>
    <col min="1" max="3" width="11.42578125" style="1"/>
    <col min="4" max="5" width="20.7109375" style="1" customWidth="1"/>
    <col min="6" max="7" width="7.42578125" style="1" customWidth="1"/>
    <col min="8" max="8" width="9.7109375" style="1" customWidth="1"/>
    <col min="9" max="9" width="8.42578125" style="1" customWidth="1"/>
    <col min="10" max="10" width="8.140625" style="1" customWidth="1"/>
    <col min="11" max="11" width="11.42578125" style="1"/>
    <col min="12" max="12" width="9.28515625" style="1" customWidth="1"/>
    <col min="13" max="13" width="11.42578125" style="1"/>
    <col min="14" max="14" width="9.140625" style="1" customWidth="1"/>
    <col min="15" max="15" width="9.7109375" style="1" customWidth="1"/>
    <col min="16" max="16384" width="11.42578125" style="1"/>
  </cols>
  <sheetData>
    <row r="1" spans="1:15" x14ac:dyDescent="0.2">
      <c r="A1" s="27" t="s">
        <v>39</v>
      </c>
    </row>
    <row r="6" spans="1:15" ht="12" thickBot="1" x14ac:dyDescent="0.25"/>
    <row r="7" spans="1:15" x14ac:dyDescent="0.2">
      <c r="A7" s="90" t="s">
        <v>0</v>
      </c>
      <c r="B7" s="93" t="s">
        <v>1</v>
      </c>
      <c r="C7" s="94"/>
      <c r="D7" s="83" t="s">
        <v>33</v>
      </c>
      <c r="E7" s="83" t="s">
        <v>34</v>
      </c>
      <c r="F7" s="93" t="s">
        <v>2</v>
      </c>
      <c r="G7" s="94"/>
      <c r="H7" s="86" t="s">
        <v>3</v>
      </c>
      <c r="I7" s="86" t="s">
        <v>4</v>
      </c>
      <c r="J7" s="83" t="s">
        <v>5</v>
      </c>
      <c r="K7" s="86" t="s">
        <v>6</v>
      </c>
      <c r="L7" s="83" t="s">
        <v>7</v>
      </c>
      <c r="M7" s="86" t="s">
        <v>8</v>
      </c>
      <c r="N7" s="86" t="s">
        <v>9</v>
      </c>
      <c r="O7" s="2"/>
    </row>
    <row r="8" spans="1:15" ht="15" customHeight="1" x14ac:dyDescent="0.2">
      <c r="A8" s="91"/>
      <c r="B8" s="95"/>
      <c r="C8" s="96"/>
      <c r="D8" s="84"/>
      <c r="E8" s="84"/>
      <c r="F8" s="95"/>
      <c r="G8" s="96"/>
      <c r="H8" s="87"/>
      <c r="I8" s="87"/>
      <c r="J8" s="84"/>
      <c r="K8" s="87"/>
      <c r="L8" s="84"/>
      <c r="M8" s="87"/>
      <c r="N8" s="87"/>
      <c r="O8" s="3" t="s">
        <v>10</v>
      </c>
    </row>
    <row r="9" spans="1:15" ht="15.75" customHeight="1" thickBot="1" x14ac:dyDescent="0.25">
      <c r="A9" s="92"/>
      <c r="B9" s="4" t="s">
        <v>11</v>
      </c>
      <c r="C9" s="5" t="s">
        <v>12</v>
      </c>
      <c r="D9" s="85"/>
      <c r="E9" s="85"/>
      <c r="F9" s="4" t="s">
        <v>13</v>
      </c>
      <c r="G9" s="5" t="s">
        <v>14</v>
      </c>
      <c r="H9" s="88"/>
      <c r="I9" s="88"/>
      <c r="J9" s="85"/>
      <c r="K9" s="88"/>
      <c r="L9" s="85"/>
      <c r="M9" s="88"/>
      <c r="N9" s="88"/>
      <c r="O9" s="6" t="s">
        <v>15</v>
      </c>
    </row>
    <row r="10" spans="1:15" s="7" customFormat="1" ht="6" thickBot="1" x14ac:dyDescent="0.2">
      <c r="A10" s="7" t="s">
        <v>16</v>
      </c>
    </row>
    <row r="11" spans="1:15" ht="67.5" x14ac:dyDescent="0.2">
      <c r="A11" s="28" t="s">
        <v>38</v>
      </c>
      <c r="B11" s="8">
        <v>1424353.26</v>
      </c>
      <c r="C11" s="8"/>
      <c r="D11" s="10" t="s">
        <v>20</v>
      </c>
      <c r="E11" s="10" t="s">
        <v>40</v>
      </c>
      <c r="F11" s="9">
        <v>761</v>
      </c>
      <c r="G11" s="25">
        <v>1006</v>
      </c>
      <c r="H11" s="9">
        <v>803</v>
      </c>
      <c r="I11" s="9" t="s">
        <v>29</v>
      </c>
      <c r="J11" s="22">
        <v>848.07</v>
      </c>
      <c r="K11" s="38" t="s">
        <v>30</v>
      </c>
      <c r="L11" s="10" t="s">
        <v>26</v>
      </c>
      <c r="M11" s="10" t="s">
        <v>18</v>
      </c>
      <c r="N11" s="9" t="s">
        <v>19</v>
      </c>
      <c r="O11" s="11" t="s">
        <v>15</v>
      </c>
    </row>
    <row r="12" spans="1:15" ht="67.5" x14ac:dyDescent="0.2">
      <c r="A12" s="29" t="s">
        <v>36</v>
      </c>
      <c r="B12" s="12">
        <v>6250000</v>
      </c>
      <c r="C12" s="12"/>
      <c r="D12" s="13" t="s">
        <v>21</v>
      </c>
      <c r="E12" s="13" t="s">
        <v>75</v>
      </c>
      <c r="F12" s="15">
        <v>229</v>
      </c>
      <c r="G12" s="15">
        <v>291</v>
      </c>
      <c r="H12" s="15">
        <v>137</v>
      </c>
      <c r="I12" s="15" t="s">
        <v>17</v>
      </c>
      <c r="J12" s="23">
        <v>4309.54</v>
      </c>
      <c r="K12" s="39" t="s">
        <v>31</v>
      </c>
      <c r="L12" s="13" t="s">
        <v>23</v>
      </c>
      <c r="M12" s="13" t="s">
        <v>18</v>
      </c>
      <c r="N12" s="15" t="s">
        <v>19</v>
      </c>
      <c r="O12" s="16" t="s">
        <v>15</v>
      </c>
    </row>
    <row r="13" spans="1:15" ht="90" x14ac:dyDescent="0.2">
      <c r="A13" s="29" t="s">
        <v>37</v>
      </c>
      <c r="B13" s="12">
        <v>1500000</v>
      </c>
      <c r="C13" s="12"/>
      <c r="D13" s="30" t="s">
        <v>22</v>
      </c>
      <c r="E13" s="13" t="s">
        <v>35</v>
      </c>
      <c r="F13" s="26">
        <v>39960</v>
      </c>
      <c r="G13" s="26">
        <v>26640</v>
      </c>
      <c r="H13" s="26">
        <v>66600</v>
      </c>
      <c r="I13" s="15" t="s">
        <v>24</v>
      </c>
      <c r="J13" s="23">
        <v>850</v>
      </c>
      <c r="K13" s="40" t="s">
        <v>32</v>
      </c>
      <c r="L13" s="13" t="s">
        <v>25</v>
      </c>
      <c r="M13" s="13" t="s">
        <v>18</v>
      </c>
      <c r="N13" s="15" t="s">
        <v>19</v>
      </c>
      <c r="O13" s="16" t="s">
        <v>15</v>
      </c>
    </row>
    <row r="14" spans="1:15" ht="132" x14ac:dyDescent="0.2">
      <c r="A14" s="43" t="s">
        <v>41</v>
      </c>
      <c r="B14" s="44">
        <v>3697278.23</v>
      </c>
      <c r="C14" s="44"/>
      <c r="D14" s="45" t="s">
        <v>50</v>
      </c>
      <c r="E14" s="46" t="s">
        <v>51</v>
      </c>
      <c r="F14" s="47">
        <v>434</v>
      </c>
      <c r="G14" s="47">
        <v>416</v>
      </c>
      <c r="H14" s="47">
        <f>F14+G14</f>
        <v>850</v>
      </c>
      <c r="I14" s="48" t="s">
        <v>17</v>
      </c>
      <c r="J14" s="49">
        <v>1650.82</v>
      </c>
      <c r="K14" s="50" t="s">
        <v>61</v>
      </c>
      <c r="L14" s="51" t="s">
        <v>64</v>
      </c>
      <c r="M14" s="47" t="s">
        <v>73</v>
      </c>
      <c r="N14" s="48" t="s">
        <v>19</v>
      </c>
      <c r="O14" s="52" t="s">
        <v>15</v>
      </c>
    </row>
    <row r="15" spans="1:15" ht="178.5" x14ac:dyDescent="0.2">
      <c r="A15" s="31" t="s">
        <v>42</v>
      </c>
      <c r="B15" s="32">
        <v>695333.19</v>
      </c>
      <c r="C15" s="32"/>
      <c r="D15" s="36" t="s">
        <v>52</v>
      </c>
      <c r="E15" s="35" t="s">
        <v>53</v>
      </c>
      <c r="F15" s="33">
        <v>600</v>
      </c>
      <c r="G15" s="33">
        <v>569</v>
      </c>
      <c r="H15" s="14">
        <f t="shared" ref="H15:H21" si="0">F15+G15</f>
        <v>1169</v>
      </c>
      <c r="I15" s="34" t="s">
        <v>17</v>
      </c>
      <c r="J15" s="37">
        <v>178.87</v>
      </c>
      <c r="K15" s="41" t="s">
        <v>62</v>
      </c>
      <c r="L15" s="42" t="s">
        <v>65</v>
      </c>
      <c r="M15" s="14" t="s">
        <v>73</v>
      </c>
      <c r="N15" s="15" t="s">
        <v>19</v>
      </c>
      <c r="O15" s="16" t="s">
        <v>15</v>
      </c>
    </row>
    <row r="16" spans="1:15" ht="165.75" x14ac:dyDescent="0.2">
      <c r="A16" s="55" t="s">
        <v>43</v>
      </c>
      <c r="B16" s="32">
        <v>1090865.6499999999</v>
      </c>
      <c r="C16" s="32"/>
      <c r="D16" s="36" t="s">
        <v>54</v>
      </c>
      <c r="E16" s="35" t="s">
        <v>53</v>
      </c>
      <c r="F16" s="33">
        <v>600</v>
      </c>
      <c r="G16" s="33">
        <v>569</v>
      </c>
      <c r="H16" s="14">
        <f t="shared" si="0"/>
        <v>1169</v>
      </c>
      <c r="I16" s="34" t="s">
        <v>17</v>
      </c>
      <c r="J16" s="37">
        <v>197.89</v>
      </c>
      <c r="K16" s="41" t="s">
        <v>62</v>
      </c>
      <c r="L16" s="42" t="s">
        <v>66</v>
      </c>
      <c r="M16" s="14" t="s">
        <v>73</v>
      </c>
      <c r="N16" s="15" t="s">
        <v>19</v>
      </c>
      <c r="O16" s="16" t="s">
        <v>15</v>
      </c>
    </row>
    <row r="17" spans="1:15" ht="178.5" x14ac:dyDescent="0.2">
      <c r="A17" s="31" t="s">
        <v>44</v>
      </c>
      <c r="B17" s="32">
        <v>748185.26</v>
      </c>
      <c r="C17" s="32"/>
      <c r="D17" s="36" t="s">
        <v>55</v>
      </c>
      <c r="E17" s="35" t="s">
        <v>53</v>
      </c>
      <c r="F17" s="33">
        <v>403</v>
      </c>
      <c r="G17" s="33">
        <v>327</v>
      </c>
      <c r="H17" s="14">
        <f t="shared" si="0"/>
        <v>730</v>
      </c>
      <c r="I17" s="34" t="s">
        <v>17</v>
      </c>
      <c r="J17" s="37">
        <v>308.33</v>
      </c>
      <c r="K17" s="41" t="s">
        <v>62</v>
      </c>
      <c r="L17" s="42" t="s">
        <v>67</v>
      </c>
      <c r="M17" s="14" t="s">
        <v>73</v>
      </c>
      <c r="N17" s="15" t="s">
        <v>19</v>
      </c>
      <c r="O17" s="16" t="s">
        <v>15</v>
      </c>
    </row>
    <row r="18" spans="1:15" ht="153" x14ac:dyDescent="0.2">
      <c r="A18" s="31" t="s">
        <v>45</v>
      </c>
      <c r="B18" s="32">
        <v>679149.32</v>
      </c>
      <c r="C18" s="32"/>
      <c r="D18" s="36" t="s">
        <v>56</v>
      </c>
      <c r="E18" s="35" t="s">
        <v>53</v>
      </c>
      <c r="F18" s="33">
        <v>509</v>
      </c>
      <c r="G18" s="33">
        <v>426</v>
      </c>
      <c r="H18" s="14">
        <f t="shared" si="0"/>
        <v>935</v>
      </c>
      <c r="I18" s="34" t="s">
        <v>17</v>
      </c>
      <c r="J18" s="37">
        <v>191.04</v>
      </c>
      <c r="K18" s="41" t="s">
        <v>62</v>
      </c>
      <c r="L18" s="42" t="s">
        <v>68</v>
      </c>
      <c r="M18" s="14" t="s">
        <v>73</v>
      </c>
      <c r="N18" s="15" t="s">
        <v>19</v>
      </c>
      <c r="O18" s="16" t="s">
        <v>15</v>
      </c>
    </row>
    <row r="19" spans="1:15" ht="178.5" x14ac:dyDescent="0.2">
      <c r="A19" s="31" t="s">
        <v>46</v>
      </c>
      <c r="B19" s="32">
        <v>553394.62</v>
      </c>
      <c r="C19" s="32"/>
      <c r="D19" s="36" t="s">
        <v>57</v>
      </c>
      <c r="E19" s="35" t="s">
        <v>53</v>
      </c>
      <c r="F19" s="33">
        <v>302</v>
      </c>
      <c r="G19" s="33">
        <v>227</v>
      </c>
      <c r="H19" s="14">
        <f t="shared" si="0"/>
        <v>529</v>
      </c>
      <c r="I19" s="34" t="s">
        <v>17</v>
      </c>
      <c r="J19" s="37">
        <v>152.22</v>
      </c>
      <c r="K19" s="41" t="s">
        <v>62</v>
      </c>
      <c r="L19" s="42" t="s">
        <v>69</v>
      </c>
      <c r="M19" s="14" t="s">
        <v>73</v>
      </c>
      <c r="N19" s="15" t="s">
        <v>19</v>
      </c>
      <c r="O19" s="16" t="s">
        <v>15</v>
      </c>
    </row>
    <row r="20" spans="1:15" ht="178.5" x14ac:dyDescent="0.2">
      <c r="A20" s="56" t="s">
        <v>47</v>
      </c>
      <c r="B20" s="57">
        <v>2231254.7000000002</v>
      </c>
      <c r="C20" s="57"/>
      <c r="D20" s="58" t="s">
        <v>58</v>
      </c>
      <c r="E20" s="59" t="s">
        <v>53</v>
      </c>
      <c r="F20" s="60">
        <v>117</v>
      </c>
      <c r="G20" s="60">
        <v>100</v>
      </c>
      <c r="H20" s="61">
        <f t="shared" si="0"/>
        <v>217</v>
      </c>
      <c r="I20" s="62" t="s">
        <v>17</v>
      </c>
      <c r="J20" s="63">
        <v>435.16</v>
      </c>
      <c r="K20" s="64" t="s">
        <v>63</v>
      </c>
      <c r="L20" s="65" t="s">
        <v>70</v>
      </c>
      <c r="M20" s="61" t="s">
        <v>73</v>
      </c>
      <c r="N20" s="66" t="s">
        <v>19</v>
      </c>
      <c r="O20" s="67" t="s">
        <v>15</v>
      </c>
    </row>
    <row r="21" spans="1:15" ht="178.5" x14ac:dyDescent="0.2">
      <c r="A21" s="31" t="s">
        <v>48</v>
      </c>
      <c r="B21" s="32">
        <v>1061092.02</v>
      </c>
      <c r="C21" s="32"/>
      <c r="D21" s="36" t="s">
        <v>59</v>
      </c>
      <c r="E21" s="35" t="s">
        <v>53</v>
      </c>
      <c r="F21" s="33">
        <v>620</v>
      </c>
      <c r="G21" s="33">
        <v>515</v>
      </c>
      <c r="H21" s="14">
        <f t="shared" si="0"/>
        <v>1135</v>
      </c>
      <c r="I21" s="34" t="s">
        <v>17</v>
      </c>
      <c r="J21" s="37">
        <v>407.76</v>
      </c>
      <c r="K21" s="41" t="s">
        <v>62</v>
      </c>
      <c r="L21" s="42" t="s">
        <v>71</v>
      </c>
      <c r="M21" s="14" t="s">
        <v>73</v>
      </c>
      <c r="N21" s="15" t="s">
        <v>19</v>
      </c>
      <c r="O21" s="16" t="s">
        <v>15</v>
      </c>
    </row>
    <row r="22" spans="1:15" ht="178.5" x14ac:dyDescent="0.2">
      <c r="A22" s="31" t="s">
        <v>49</v>
      </c>
      <c r="B22" s="32">
        <v>310115.5</v>
      </c>
      <c r="C22" s="32"/>
      <c r="D22" s="36" t="s">
        <v>60</v>
      </c>
      <c r="E22" s="35" t="s">
        <v>53</v>
      </c>
      <c r="F22" s="33">
        <v>581</v>
      </c>
      <c r="G22" s="33">
        <v>504</v>
      </c>
      <c r="H22" s="14">
        <f>F22+G22</f>
        <v>1085</v>
      </c>
      <c r="I22" s="34" t="s">
        <v>17</v>
      </c>
      <c r="J22" s="37">
        <v>55.35</v>
      </c>
      <c r="K22" s="41" t="s">
        <v>62</v>
      </c>
      <c r="L22" s="42" t="s">
        <v>72</v>
      </c>
      <c r="M22" s="14" t="s">
        <v>73</v>
      </c>
      <c r="N22" s="15" t="s">
        <v>19</v>
      </c>
      <c r="O22" s="16" t="s">
        <v>15</v>
      </c>
    </row>
    <row r="23" spans="1:15" ht="12" thickBot="1" x14ac:dyDescent="0.25">
      <c r="A23" s="17"/>
      <c r="B23" s="21">
        <v>0</v>
      </c>
      <c r="C23" s="21"/>
      <c r="D23" s="18"/>
      <c r="E23" s="18"/>
      <c r="F23" s="18"/>
      <c r="G23" s="18"/>
      <c r="H23" s="18"/>
      <c r="I23" s="4"/>
      <c r="J23" s="24"/>
      <c r="K23" s="18"/>
      <c r="L23" s="18"/>
      <c r="M23" s="18"/>
      <c r="N23" s="4"/>
      <c r="O23" s="6"/>
    </row>
    <row r="24" spans="1:15" ht="12" thickBot="1" x14ac:dyDescent="0.25">
      <c r="B24" s="19">
        <f>B11+B12+B13+B14+B15+B16+B17+B18+B19+B20+B21+B22+B23</f>
        <v>20241021.75</v>
      </c>
      <c r="C24" s="20"/>
    </row>
    <row r="32" spans="1:15" ht="15" customHeight="1" x14ac:dyDescent="0.2">
      <c r="A32" s="89" t="s">
        <v>76</v>
      </c>
      <c r="B32" s="89"/>
      <c r="C32" s="89"/>
      <c r="F32" s="89" t="s">
        <v>77</v>
      </c>
      <c r="G32" s="89"/>
      <c r="H32" s="89"/>
      <c r="I32" s="89"/>
      <c r="J32" s="89"/>
      <c r="L32" s="89" t="s">
        <v>74</v>
      </c>
      <c r="M32" s="89"/>
      <c r="N32" s="89"/>
      <c r="O32" s="89"/>
    </row>
    <row r="33" spans="1:15" x14ac:dyDescent="0.2">
      <c r="A33" s="82" t="s">
        <v>27</v>
      </c>
      <c r="B33" s="82"/>
      <c r="C33" s="82"/>
      <c r="G33" s="82" t="s">
        <v>78</v>
      </c>
      <c r="H33" s="82"/>
      <c r="I33" s="82"/>
      <c r="L33" s="82" t="s">
        <v>28</v>
      </c>
      <c r="M33" s="82"/>
      <c r="N33" s="82"/>
      <c r="O33" s="82"/>
    </row>
  </sheetData>
  <mergeCells count="18">
    <mergeCell ref="H7:H9"/>
    <mergeCell ref="E7:E9"/>
    <mergeCell ref="F32:J32"/>
    <mergeCell ref="I7:I9"/>
    <mergeCell ref="A33:C33"/>
    <mergeCell ref="G33:I33"/>
    <mergeCell ref="A32:C32"/>
    <mergeCell ref="A7:A9"/>
    <mergeCell ref="B7:C8"/>
    <mergeCell ref="D7:D9"/>
    <mergeCell ref="F7:G8"/>
    <mergeCell ref="L33:O33"/>
    <mergeCell ref="J7:J9"/>
    <mergeCell ref="K7:K9"/>
    <mergeCell ref="L7:L9"/>
    <mergeCell ref="M7:M9"/>
    <mergeCell ref="N7:N9"/>
    <mergeCell ref="L32:O32"/>
  </mergeCells>
  <conditionalFormatting sqref="L14:L22">
    <cfRule type="containsText" dxfId="1" priority="1" operator="containsText" text="CALLE GANTE, COL. PINTORES">
      <formula>NOT(ISERROR(SEARCH("CALLE GANTE, COL. PINTORES",L14)))</formula>
    </cfRule>
  </conditionalFormatting>
  <pageMargins left="0.25" right="0.25" top="0.75" bottom="0.75" header="0.3" footer="0.3"/>
  <pageSetup paperSize="5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9" workbookViewId="0">
      <selection activeCell="G11" sqref="G11"/>
    </sheetView>
  </sheetViews>
  <sheetFormatPr baseColWidth="10" defaultRowHeight="11.25" x14ac:dyDescent="0.2"/>
  <cols>
    <col min="1" max="6" width="11.42578125" style="1"/>
    <col min="7" max="8" width="20.7109375" style="1" customWidth="1"/>
    <col min="9" max="10" width="7.42578125" style="1" customWidth="1"/>
    <col min="11" max="11" width="9.7109375" style="1" customWidth="1"/>
    <col min="12" max="12" width="8.42578125" style="1" customWidth="1"/>
    <col min="13" max="13" width="8.140625" style="1" customWidth="1"/>
    <col min="14" max="14" width="9.28515625" style="1" customWidth="1"/>
    <col min="15" max="15" width="11.42578125" style="1"/>
    <col min="16" max="16" width="9.140625" style="1" customWidth="1"/>
    <col min="17" max="17" width="9.7109375" style="1" customWidth="1"/>
    <col min="18" max="16384" width="11.42578125" style="1"/>
  </cols>
  <sheetData>
    <row r="1" spans="1:20" x14ac:dyDescent="0.2">
      <c r="A1" s="27" t="s">
        <v>79</v>
      </c>
    </row>
    <row r="2" spans="1:20" ht="15" x14ac:dyDescent="0.2">
      <c r="A2" s="98" t="s">
        <v>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4" spans="1:20" ht="15" x14ac:dyDescent="0.2">
      <c r="A4" s="98" t="s">
        <v>80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6" spans="1:20" ht="12" thickBot="1" x14ac:dyDescent="0.25"/>
    <row r="7" spans="1:20" ht="15" customHeight="1" x14ac:dyDescent="0.2">
      <c r="A7" s="90" t="s">
        <v>0</v>
      </c>
      <c r="B7" s="93" t="s">
        <v>1</v>
      </c>
      <c r="C7" s="94"/>
      <c r="D7" s="54"/>
      <c r="E7" s="99" t="s">
        <v>84</v>
      </c>
      <c r="F7" s="100"/>
      <c r="G7" s="83" t="s">
        <v>33</v>
      </c>
      <c r="H7" s="83" t="s">
        <v>34</v>
      </c>
      <c r="I7" s="93" t="s">
        <v>2</v>
      </c>
      <c r="J7" s="94"/>
      <c r="K7" s="86" t="s">
        <v>3</v>
      </c>
      <c r="L7" s="86" t="s">
        <v>4</v>
      </c>
      <c r="M7" s="83" t="s">
        <v>5</v>
      </c>
      <c r="N7" s="83" t="s">
        <v>7</v>
      </c>
      <c r="O7" s="86" t="s">
        <v>8</v>
      </c>
      <c r="P7" s="86" t="s">
        <v>9</v>
      </c>
      <c r="Q7" s="2"/>
    </row>
    <row r="8" spans="1:20" ht="15" customHeight="1" x14ac:dyDescent="0.2">
      <c r="A8" s="91"/>
      <c r="B8" s="95"/>
      <c r="C8" s="96"/>
      <c r="D8" s="76" t="s">
        <v>83</v>
      </c>
      <c r="E8" s="77">
        <v>5</v>
      </c>
      <c r="F8" s="78">
        <v>2</v>
      </c>
      <c r="G8" s="84"/>
      <c r="H8" s="84"/>
      <c r="I8" s="95"/>
      <c r="J8" s="96"/>
      <c r="K8" s="87"/>
      <c r="L8" s="87"/>
      <c r="M8" s="84"/>
      <c r="N8" s="84"/>
      <c r="O8" s="87"/>
      <c r="P8" s="87"/>
      <c r="Q8" s="3" t="s">
        <v>10</v>
      </c>
    </row>
    <row r="9" spans="1:20" ht="15.75" customHeight="1" thickBot="1" x14ac:dyDescent="0.25">
      <c r="A9" s="92"/>
      <c r="B9" s="4" t="s">
        <v>11</v>
      </c>
      <c r="C9" s="5" t="s">
        <v>12</v>
      </c>
      <c r="D9" s="5"/>
      <c r="E9" s="101" t="s">
        <v>85</v>
      </c>
      <c r="F9" s="102"/>
      <c r="G9" s="85"/>
      <c r="H9" s="85"/>
      <c r="I9" s="4" t="s">
        <v>13</v>
      </c>
      <c r="J9" s="5" t="s">
        <v>14</v>
      </c>
      <c r="K9" s="88"/>
      <c r="L9" s="88"/>
      <c r="M9" s="85"/>
      <c r="N9" s="85"/>
      <c r="O9" s="88"/>
      <c r="P9" s="88"/>
      <c r="Q9" s="6" t="s">
        <v>15</v>
      </c>
    </row>
    <row r="10" spans="1:20" s="7" customFormat="1" ht="6" thickBot="1" x14ac:dyDescent="0.2">
      <c r="A10" s="7" t="s">
        <v>16</v>
      </c>
    </row>
    <row r="11" spans="1:20" ht="67.5" x14ac:dyDescent="0.2">
      <c r="A11" s="28" t="s">
        <v>38</v>
      </c>
      <c r="B11" s="8">
        <v>1424353.26</v>
      </c>
      <c r="C11" s="8">
        <v>1417138.73</v>
      </c>
      <c r="D11" s="8">
        <f t="shared" ref="D11:D23" si="0">B11-C11</f>
        <v>7214.5300000000279</v>
      </c>
      <c r="E11" s="8">
        <f t="shared" ref="E11:E23" si="1">C11/1.16*5/1000</f>
        <v>6108.3565948275855</v>
      </c>
      <c r="F11" s="8">
        <f t="shared" ref="F11:F23" si="2">C11/1.16*2/1000</f>
        <v>2443.3426379310345</v>
      </c>
      <c r="G11" s="10" t="s">
        <v>86</v>
      </c>
      <c r="H11" s="10" t="s">
        <v>40</v>
      </c>
      <c r="I11" s="9">
        <v>761</v>
      </c>
      <c r="J11" s="25">
        <v>1006</v>
      </c>
      <c r="K11" s="9">
        <v>803</v>
      </c>
      <c r="L11" s="9" t="s">
        <v>17</v>
      </c>
      <c r="M11" s="22">
        <v>848.07</v>
      </c>
      <c r="N11" s="10" t="s">
        <v>26</v>
      </c>
      <c r="O11" s="10" t="s">
        <v>18</v>
      </c>
      <c r="P11" s="9" t="s">
        <v>19</v>
      </c>
      <c r="Q11" s="11" t="s">
        <v>15</v>
      </c>
    </row>
    <row r="12" spans="1:20" ht="67.5" x14ac:dyDescent="0.2">
      <c r="A12" s="29" t="s">
        <v>36</v>
      </c>
      <c r="B12" s="12">
        <v>6250000</v>
      </c>
      <c r="C12" s="12">
        <v>6249999.9800000004</v>
      </c>
      <c r="D12" s="12">
        <f t="shared" si="0"/>
        <v>1.9999999552965164E-2</v>
      </c>
      <c r="E12" s="12">
        <f t="shared" si="1"/>
        <v>26939.655086206902</v>
      </c>
      <c r="F12" s="12">
        <f t="shared" si="2"/>
        <v>10775.86203448276</v>
      </c>
      <c r="G12" s="13" t="s">
        <v>87</v>
      </c>
      <c r="H12" s="13" t="s">
        <v>75</v>
      </c>
      <c r="I12" s="15">
        <v>229</v>
      </c>
      <c r="J12" s="15">
        <v>291</v>
      </c>
      <c r="K12" s="15">
        <v>137</v>
      </c>
      <c r="L12" s="15" t="s">
        <v>17</v>
      </c>
      <c r="M12" s="23">
        <v>4309.54</v>
      </c>
      <c r="N12" s="13" t="s">
        <v>23</v>
      </c>
      <c r="O12" s="13" t="s">
        <v>18</v>
      </c>
      <c r="P12" s="15" t="s">
        <v>19</v>
      </c>
      <c r="Q12" s="16" t="s">
        <v>15</v>
      </c>
    </row>
    <row r="13" spans="1:20" ht="90" x14ac:dyDescent="0.2">
      <c r="A13" s="29" t="s">
        <v>37</v>
      </c>
      <c r="B13" s="12">
        <v>1500000</v>
      </c>
      <c r="C13" s="12">
        <v>926178.97</v>
      </c>
      <c r="D13" s="12">
        <f t="shared" si="0"/>
        <v>573821.03</v>
      </c>
      <c r="E13" s="12">
        <f t="shared" si="1"/>
        <v>3992.150732758621</v>
      </c>
      <c r="F13" s="12">
        <f t="shared" si="2"/>
        <v>1596.8602931034484</v>
      </c>
      <c r="G13" s="30" t="s">
        <v>88</v>
      </c>
      <c r="H13" s="13" t="s">
        <v>35</v>
      </c>
      <c r="I13" s="26">
        <v>39960</v>
      </c>
      <c r="J13" s="26">
        <v>26640</v>
      </c>
      <c r="K13" s="26">
        <v>66600</v>
      </c>
      <c r="L13" s="15" t="s">
        <v>24</v>
      </c>
      <c r="M13" s="23">
        <v>850</v>
      </c>
      <c r="N13" s="13" t="s">
        <v>25</v>
      </c>
      <c r="O13" s="13" t="s">
        <v>18</v>
      </c>
      <c r="P13" s="15" t="s">
        <v>19</v>
      </c>
      <c r="Q13" s="16" t="s">
        <v>15</v>
      </c>
      <c r="T13" s="30"/>
    </row>
    <row r="14" spans="1:20" ht="132" x14ac:dyDescent="0.2">
      <c r="A14" s="43" t="s">
        <v>41</v>
      </c>
      <c r="B14" s="44">
        <v>3697278.23</v>
      </c>
      <c r="C14" s="44">
        <v>3584196.83</v>
      </c>
      <c r="D14" s="74">
        <f t="shared" si="0"/>
        <v>113081.39999999991</v>
      </c>
      <c r="E14" s="74">
        <f t="shared" si="1"/>
        <v>15449.124267241379</v>
      </c>
      <c r="F14" s="74">
        <f t="shared" si="2"/>
        <v>6179.6497068965518</v>
      </c>
      <c r="G14" s="45" t="s">
        <v>50</v>
      </c>
      <c r="H14" s="46" t="s">
        <v>51</v>
      </c>
      <c r="I14" s="47">
        <v>434</v>
      </c>
      <c r="J14" s="47">
        <v>416</v>
      </c>
      <c r="K14" s="47">
        <f>I14+J14</f>
        <v>850</v>
      </c>
      <c r="L14" s="48" t="s">
        <v>17</v>
      </c>
      <c r="M14" s="49">
        <v>1650.82</v>
      </c>
      <c r="N14" s="30" t="s">
        <v>81</v>
      </c>
      <c r="O14" s="47" t="s">
        <v>73</v>
      </c>
      <c r="P14" s="48" t="s">
        <v>19</v>
      </c>
      <c r="Q14" s="52" t="s">
        <v>15</v>
      </c>
    </row>
    <row r="15" spans="1:20" ht="178.5" x14ac:dyDescent="0.2">
      <c r="A15" s="31" t="s">
        <v>42</v>
      </c>
      <c r="B15" s="32">
        <v>695333.19</v>
      </c>
      <c r="C15" s="32">
        <v>695333.19</v>
      </c>
      <c r="D15" s="32">
        <f t="shared" si="0"/>
        <v>0</v>
      </c>
      <c r="E15" s="32">
        <f t="shared" si="1"/>
        <v>2997.1258189655168</v>
      </c>
      <c r="F15" s="32">
        <f t="shared" si="2"/>
        <v>1198.8503275862067</v>
      </c>
      <c r="G15" s="36" t="s">
        <v>52</v>
      </c>
      <c r="H15" s="35" t="s">
        <v>53</v>
      </c>
      <c r="I15" s="33">
        <v>600</v>
      </c>
      <c r="J15" s="33">
        <v>569</v>
      </c>
      <c r="K15" s="14">
        <f t="shared" ref="K15:K21" si="3">I15+J15</f>
        <v>1169</v>
      </c>
      <c r="L15" s="34" t="s">
        <v>17</v>
      </c>
      <c r="M15" s="37">
        <v>178.87</v>
      </c>
      <c r="N15" s="42" t="s">
        <v>65</v>
      </c>
      <c r="O15" s="14" t="s">
        <v>73</v>
      </c>
      <c r="P15" s="15" t="s">
        <v>19</v>
      </c>
      <c r="Q15" s="16" t="s">
        <v>15</v>
      </c>
    </row>
    <row r="16" spans="1:20" ht="165.75" x14ac:dyDescent="0.2">
      <c r="A16" s="55" t="s">
        <v>43</v>
      </c>
      <c r="B16" s="32">
        <v>1090865.6499999999</v>
      </c>
      <c r="C16" s="32">
        <v>1090865.6499999999</v>
      </c>
      <c r="D16" s="32">
        <f t="shared" si="0"/>
        <v>0</v>
      </c>
      <c r="E16" s="32">
        <f t="shared" si="1"/>
        <v>4702.0071120689654</v>
      </c>
      <c r="F16" s="32">
        <f t="shared" si="2"/>
        <v>1880.8028448275861</v>
      </c>
      <c r="G16" s="36" t="s">
        <v>54</v>
      </c>
      <c r="H16" s="35" t="s">
        <v>53</v>
      </c>
      <c r="I16" s="33">
        <v>600</v>
      </c>
      <c r="J16" s="33">
        <v>569</v>
      </c>
      <c r="K16" s="14">
        <f t="shared" si="3"/>
        <v>1169</v>
      </c>
      <c r="L16" s="34" t="s">
        <v>17</v>
      </c>
      <c r="M16" s="37">
        <v>197.89</v>
      </c>
      <c r="N16" s="42" t="s">
        <v>66</v>
      </c>
      <c r="O16" s="14" t="s">
        <v>73</v>
      </c>
      <c r="P16" s="15" t="s">
        <v>19</v>
      </c>
      <c r="Q16" s="16" t="s">
        <v>15</v>
      </c>
    </row>
    <row r="17" spans="1:17" ht="178.5" x14ac:dyDescent="0.2">
      <c r="A17" s="31" t="s">
        <v>44</v>
      </c>
      <c r="B17" s="32">
        <v>748185.26</v>
      </c>
      <c r="C17" s="32">
        <v>748185.26</v>
      </c>
      <c r="D17" s="32">
        <f t="shared" si="0"/>
        <v>0</v>
      </c>
      <c r="E17" s="32">
        <f t="shared" si="1"/>
        <v>3224.9364655172417</v>
      </c>
      <c r="F17" s="32">
        <f t="shared" si="2"/>
        <v>1289.9745862068967</v>
      </c>
      <c r="G17" s="36" t="s">
        <v>55</v>
      </c>
      <c r="H17" s="35" t="s">
        <v>53</v>
      </c>
      <c r="I17" s="33">
        <v>403</v>
      </c>
      <c r="J17" s="33">
        <v>327</v>
      </c>
      <c r="K17" s="14">
        <f t="shared" si="3"/>
        <v>730</v>
      </c>
      <c r="L17" s="34" t="s">
        <v>17</v>
      </c>
      <c r="M17" s="37">
        <v>308.33</v>
      </c>
      <c r="N17" s="42" t="s">
        <v>67</v>
      </c>
      <c r="O17" s="14" t="s">
        <v>73</v>
      </c>
      <c r="P17" s="15" t="s">
        <v>19</v>
      </c>
      <c r="Q17" s="16" t="s">
        <v>15</v>
      </c>
    </row>
    <row r="18" spans="1:17" ht="153" x14ac:dyDescent="0.2">
      <c r="A18" s="31" t="s">
        <v>45</v>
      </c>
      <c r="B18" s="32">
        <v>679149.32</v>
      </c>
      <c r="C18" s="32">
        <v>679149.32</v>
      </c>
      <c r="D18" s="32">
        <f t="shared" si="0"/>
        <v>0</v>
      </c>
      <c r="E18" s="32">
        <f t="shared" si="1"/>
        <v>2927.3677586206895</v>
      </c>
      <c r="F18" s="32">
        <f t="shared" si="2"/>
        <v>1170.947103448276</v>
      </c>
      <c r="G18" s="36" t="s">
        <v>56</v>
      </c>
      <c r="H18" s="35" t="s">
        <v>53</v>
      </c>
      <c r="I18" s="33">
        <v>509</v>
      </c>
      <c r="J18" s="33">
        <v>426</v>
      </c>
      <c r="K18" s="14">
        <f t="shared" si="3"/>
        <v>935</v>
      </c>
      <c r="L18" s="34" t="s">
        <v>17</v>
      </c>
      <c r="M18" s="37">
        <v>191.04</v>
      </c>
      <c r="N18" s="42" t="s">
        <v>68</v>
      </c>
      <c r="O18" s="14" t="s">
        <v>73</v>
      </c>
      <c r="P18" s="15" t="s">
        <v>19</v>
      </c>
      <c r="Q18" s="16" t="s">
        <v>15</v>
      </c>
    </row>
    <row r="19" spans="1:17" ht="178.5" x14ac:dyDescent="0.2">
      <c r="A19" s="31" t="s">
        <v>46</v>
      </c>
      <c r="B19" s="32">
        <v>553394.62</v>
      </c>
      <c r="C19" s="32">
        <v>553394.62</v>
      </c>
      <c r="D19" s="32">
        <f t="shared" si="0"/>
        <v>0</v>
      </c>
      <c r="E19" s="32">
        <f t="shared" si="1"/>
        <v>2385.3216379310343</v>
      </c>
      <c r="F19" s="32">
        <f t="shared" si="2"/>
        <v>954.1286551724138</v>
      </c>
      <c r="G19" s="36" t="s">
        <v>57</v>
      </c>
      <c r="H19" s="35" t="s">
        <v>53</v>
      </c>
      <c r="I19" s="33">
        <v>302</v>
      </c>
      <c r="J19" s="33">
        <v>227</v>
      </c>
      <c r="K19" s="14">
        <f t="shared" si="3"/>
        <v>529</v>
      </c>
      <c r="L19" s="34" t="s">
        <v>17</v>
      </c>
      <c r="M19" s="37">
        <v>152.22</v>
      </c>
      <c r="N19" s="42" t="s">
        <v>69</v>
      </c>
      <c r="O19" s="14" t="s">
        <v>73</v>
      </c>
      <c r="P19" s="15" t="s">
        <v>19</v>
      </c>
      <c r="Q19" s="16" t="s">
        <v>15</v>
      </c>
    </row>
    <row r="20" spans="1:17" ht="178.5" x14ac:dyDescent="0.2">
      <c r="A20" s="55" t="s">
        <v>47</v>
      </c>
      <c r="B20" s="68">
        <v>2231254.7000000002</v>
      </c>
      <c r="C20" s="68">
        <v>2186729.94</v>
      </c>
      <c r="D20" s="68">
        <f t="shared" si="0"/>
        <v>44524.760000000242</v>
      </c>
      <c r="E20" s="68">
        <f t="shared" si="1"/>
        <v>9425.5600862068986</v>
      </c>
      <c r="F20" s="68">
        <f t="shared" si="2"/>
        <v>3770.2240344827592</v>
      </c>
      <c r="G20" s="36" t="s">
        <v>58</v>
      </c>
      <c r="H20" s="69" t="s">
        <v>53</v>
      </c>
      <c r="I20" s="70">
        <v>117</v>
      </c>
      <c r="J20" s="70">
        <v>100</v>
      </c>
      <c r="K20" s="47">
        <f t="shared" si="3"/>
        <v>217</v>
      </c>
      <c r="L20" s="71" t="s">
        <v>17</v>
      </c>
      <c r="M20" s="72">
        <v>435.16</v>
      </c>
      <c r="N20" s="73" t="s">
        <v>70</v>
      </c>
      <c r="O20" s="47" t="s">
        <v>73</v>
      </c>
      <c r="P20" s="48" t="s">
        <v>19</v>
      </c>
      <c r="Q20" s="52" t="s">
        <v>15</v>
      </c>
    </row>
    <row r="21" spans="1:17" ht="178.5" x14ac:dyDescent="0.2">
      <c r="A21" s="31" t="s">
        <v>48</v>
      </c>
      <c r="B21" s="32">
        <v>1061092.02</v>
      </c>
      <c r="C21" s="32">
        <v>1061092.02</v>
      </c>
      <c r="D21" s="32">
        <f t="shared" si="0"/>
        <v>0</v>
      </c>
      <c r="E21" s="32">
        <f t="shared" si="1"/>
        <v>4573.6725000000006</v>
      </c>
      <c r="F21" s="32">
        <f t="shared" si="2"/>
        <v>1829.4690000000003</v>
      </c>
      <c r="G21" s="36" t="s">
        <v>59</v>
      </c>
      <c r="H21" s="35" t="s">
        <v>53</v>
      </c>
      <c r="I21" s="33">
        <v>620</v>
      </c>
      <c r="J21" s="33">
        <v>515</v>
      </c>
      <c r="K21" s="14">
        <f t="shared" si="3"/>
        <v>1135</v>
      </c>
      <c r="L21" s="34" t="s">
        <v>17</v>
      </c>
      <c r="M21" s="37">
        <v>407.76</v>
      </c>
      <c r="N21" s="42" t="s">
        <v>71</v>
      </c>
      <c r="O21" s="14" t="s">
        <v>73</v>
      </c>
      <c r="P21" s="15" t="s">
        <v>19</v>
      </c>
      <c r="Q21" s="16" t="s">
        <v>15</v>
      </c>
    </row>
    <row r="22" spans="1:17" ht="178.5" x14ac:dyDescent="0.2">
      <c r="A22" s="31" t="s">
        <v>49</v>
      </c>
      <c r="B22" s="32">
        <v>310115.5</v>
      </c>
      <c r="C22" s="32">
        <v>310115.5</v>
      </c>
      <c r="D22" s="32">
        <f t="shared" si="0"/>
        <v>0</v>
      </c>
      <c r="E22" s="32">
        <f t="shared" si="1"/>
        <v>1336.7047413793105</v>
      </c>
      <c r="F22" s="32">
        <f t="shared" si="2"/>
        <v>534.68189655172421</v>
      </c>
      <c r="G22" s="36" t="s">
        <v>60</v>
      </c>
      <c r="H22" s="35" t="s">
        <v>53</v>
      </c>
      <c r="I22" s="33">
        <v>581</v>
      </c>
      <c r="J22" s="33">
        <v>504</v>
      </c>
      <c r="K22" s="14">
        <f>I22+J22</f>
        <v>1085</v>
      </c>
      <c r="L22" s="34" t="s">
        <v>17</v>
      </c>
      <c r="M22" s="37">
        <v>55.35</v>
      </c>
      <c r="N22" s="42" t="s">
        <v>72</v>
      </c>
      <c r="O22" s="14" t="s">
        <v>73</v>
      </c>
      <c r="P22" s="15" t="s">
        <v>19</v>
      </c>
      <c r="Q22" s="16" t="s">
        <v>15</v>
      </c>
    </row>
    <row r="23" spans="1:17" ht="12" thickBot="1" x14ac:dyDescent="0.25">
      <c r="A23" s="17"/>
      <c r="B23" s="21">
        <v>0</v>
      </c>
      <c r="C23" s="21">
        <v>0</v>
      </c>
      <c r="D23" s="21">
        <f t="shared" si="0"/>
        <v>0</v>
      </c>
      <c r="E23" s="21">
        <f t="shared" si="1"/>
        <v>0</v>
      </c>
      <c r="F23" s="21">
        <f t="shared" si="2"/>
        <v>0</v>
      </c>
      <c r="G23" s="18"/>
      <c r="H23" s="18"/>
      <c r="I23" s="18"/>
      <c r="J23" s="18"/>
      <c r="K23" s="18"/>
      <c r="L23" s="4"/>
      <c r="M23" s="24"/>
      <c r="N23" s="18"/>
      <c r="O23" s="18"/>
      <c r="P23" s="4"/>
      <c r="Q23" s="6"/>
    </row>
    <row r="24" spans="1:17" ht="12" thickBot="1" x14ac:dyDescent="0.25">
      <c r="B24" s="79">
        <f>B11+B12+B13+B14+B15+B16+B17+B18+B19+B20+B21+B22+B23</f>
        <v>20241021.75</v>
      </c>
      <c r="C24" s="80">
        <f>C11+C12+C13+C14+C15+C16+C17+C18+C19+C20+C21+C22</f>
        <v>19502380.010000002</v>
      </c>
      <c r="D24" s="79">
        <f>D11+D12+D13+D14+D15+D16+D17+D18+D19+D21+D20+D22+D23</f>
        <v>738641.73999999976</v>
      </c>
      <c r="E24" s="81">
        <f>E11+E12+E13+E14+E15+E17+E18+E19+E20+E21+E22+E23</f>
        <v>79359.97568965517</v>
      </c>
      <c r="F24" s="80">
        <f>F11+F12+F13+F14+F15+F16+F17+F18+F19+F20+F21+F22+F23</f>
        <v>33624.793120689654</v>
      </c>
    </row>
    <row r="32" spans="1:17" ht="15" customHeight="1" x14ac:dyDescent="0.2">
      <c r="A32" s="89" t="s">
        <v>76</v>
      </c>
      <c r="B32" s="89"/>
      <c r="C32" s="89"/>
      <c r="D32" s="75"/>
      <c r="E32" s="75"/>
      <c r="F32" s="75"/>
      <c r="I32" s="89" t="s">
        <v>74</v>
      </c>
      <c r="J32" s="89"/>
      <c r="K32" s="89"/>
      <c r="L32" s="89"/>
      <c r="M32" s="89"/>
      <c r="N32" s="103"/>
      <c r="O32" s="103"/>
      <c r="P32" s="103"/>
      <c r="Q32" s="103"/>
    </row>
    <row r="33" spans="1:17" x14ac:dyDescent="0.2">
      <c r="A33" s="82" t="s">
        <v>27</v>
      </c>
      <c r="B33" s="82"/>
      <c r="C33" s="82"/>
      <c r="D33" s="53"/>
      <c r="E33" s="53"/>
      <c r="F33" s="53"/>
      <c r="I33" s="97" t="s">
        <v>28</v>
      </c>
      <c r="J33" s="97"/>
      <c r="K33" s="97"/>
      <c r="L33" s="97"/>
      <c r="M33" s="97"/>
      <c r="N33" s="82"/>
      <c r="O33" s="82"/>
      <c r="P33" s="82"/>
      <c r="Q33" s="82"/>
    </row>
    <row r="34" spans="1:17" x14ac:dyDescent="0.2">
      <c r="D34" s="89" t="s">
        <v>77</v>
      </c>
      <c r="E34" s="89"/>
      <c r="F34" s="89"/>
      <c r="G34" s="89"/>
      <c r="H34" s="89"/>
    </row>
    <row r="35" spans="1:17" x14ac:dyDescent="0.2">
      <c r="E35" s="82" t="s">
        <v>78</v>
      </c>
      <c r="F35" s="82"/>
      <c r="G35" s="82"/>
    </row>
  </sheetData>
  <mergeCells count="23">
    <mergeCell ref="P7:P9"/>
    <mergeCell ref="A7:A9"/>
    <mergeCell ref="B7:C8"/>
    <mergeCell ref="G7:G9"/>
    <mergeCell ref="H7:H9"/>
    <mergeCell ref="I7:J8"/>
    <mergeCell ref="K7:K9"/>
    <mergeCell ref="E35:G35"/>
    <mergeCell ref="I33:M33"/>
    <mergeCell ref="A4:Q4"/>
    <mergeCell ref="A2:Q2"/>
    <mergeCell ref="E7:F7"/>
    <mergeCell ref="E9:F9"/>
    <mergeCell ref="D34:H34"/>
    <mergeCell ref="A32:C32"/>
    <mergeCell ref="I32:M32"/>
    <mergeCell ref="N32:Q32"/>
    <mergeCell ref="A33:C33"/>
    <mergeCell ref="N33:Q33"/>
    <mergeCell ref="L7:L9"/>
    <mergeCell ref="M7:M9"/>
    <mergeCell ref="N7:N9"/>
    <mergeCell ref="O7:O9"/>
  </mergeCells>
  <conditionalFormatting sqref="N15:N22">
    <cfRule type="containsText" dxfId="0" priority="1" operator="containsText" text="CALLE GANTE, COL. PINTORES">
      <formula>NOT(ISERROR(SEARCH("CALLE GANTE, COL. PINTORES",N15)))</formula>
    </cfRule>
  </conditionalFormatting>
  <pageMargins left="0.25" right="0.25" top="0.75" bottom="0.75" header="0.3" footer="0.3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Recursos Fiscales No Etiquetado</vt:lpstr>
      <vt:lpstr>Reintegro, Ret 5 y 2 al Millar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Guitierrez Lascano</dc:creator>
  <cp:lastModifiedBy>Moises Guitierrez Lascano</cp:lastModifiedBy>
  <cp:lastPrinted>2022-12-27T18:43:37Z</cp:lastPrinted>
  <dcterms:created xsi:type="dcterms:W3CDTF">2022-05-13T17:26:48Z</dcterms:created>
  <dcterms:modified xsi:type="dcterms:W3CDTF">2023-02-02T20:48:36Z</dcterms:modified>
</cp:coreProperties>
</file>