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1 GESTION DE LA CIUDAD\GESTION DE PROGRAMAS\FAIS\TRANSPARENCIA\TABLAS FAISMUN\"/>
    </mc:Choice>
  </mc:AlternateContent>
  <bookViews>
    <workbookView xWindow="5280" yWindow="-210" windowWidth="18735" windowHeight="8295" activeTab="3"/>
  </bookViews>
  <sheets>
    <sheet name="_2019 1er Trim 2019" sheetId="11" r:id="rId1"/>
    <sheet name="2do Trim 2019" sheetId="8" r:id="rId2"/>
    <sheet name="CIERRE 2019" sheetId="10" r:id="rId3"/>
    <sheet name="19Dic.2019" sheetId="9" r:id="rId4"/>
    <sheet name="Credito $4046999.88" sheetId="12" r:id="rId5"/>
  </sheets>
  <calcPr calcId="162913"/>
</workbook>
</file>

<file path=xl/calcChain.xml><?xml version="1.0" encoding="utf-8"?>
<calcChain xmlns="http://schemas.openxmlformats.org/spreadsheetml/2006/main">
  <c r="M36" i="9" l="1"/>
  <c r="M39" i="9" s="1"/>
  <c r="P35" i="9"/>
  <c r="P34" i="9"/>
  <c r="P33" i="9"/>
  <c r="P32" i="9"/>
  <c r="P31" i="9"/>
  <c r="P30" i="9"/>
  <c r="C13" i="12"/>
  <c r="K36" i="9"/>
  <c r="K39" i="9" s="1"/>
  <c r="F67" i="9"/>
  <c r="G62" i="9"/>
  <c r="G63" i="9" s="1"/>
  <c r="G64" i="9" s="1"/>
  <c r="G65" i="9" s="1"/>
  <c r="G66" i="9" s="1"/>
  <c r="G61" i="9"/>
  <c r="G60" i="9"/>
  <c r="G59" i="9"/>
  <c r="G58" i="9"/>
  <c r="O36" i="9"/>
  <c r="N36" i="9"/>
  <c r="L36" i="9"/>
  <c r="J36" i="9"/>
  <c r="J39" i="9" s="1"/>
  <c r="P29" i="9"/>
  <c r="I29" i="9"/>
  <c r="I28" i="9"/>
  <c r="P28" i="9" s="1"/>
  <c r="I27" i="9"/>
  <c r="P27" i="9" s="1"/>
  <c r="I26" i="9"/>
  <c r="P26" i="9" s="1"/>
  <c r="I25" i="9"/>
  <c r="P25" i="9" s="1"/>
  <c r="I24" i="9"/>
  <c r="P24" i="9" s="1"/>
  <c r="I23" i="9"/>
  <c r="P23" i="9" s="1"/>
  <c r="I22" i="9"/>
  <c r="P22" i="9" s="1"/>
  <c r="I21" i="9"/>
  <c r="P21" i="9" s="1"/>
  <c r="I20" i="9"/>
  <c r="P20" i="9" s="1"/>
  <c r="I19" i="9"/>
  <c r="P19" i="9" s="1"/>
  <c r="I18" i="9"/>
  <c r="I17" i="9"/>
  <c r="I16" i="9"/>
  <c r="I15" i="9"/>
  <c r="J36" i="10"/>
  <c r="J39" i="10" s="1"/>
  <c r="O36" i="10"/>
  <c r="N36" i="10"/>
  <c r="L36" i="10"/>
  <c r="K36" i="10"/>
  <c r="K38" i="10" s="1"/>
  <c r="F63" i="10"/>
  <c r="G58" i="10"/>
  <c r="G59" i="10" s="1"/>
  <c r="G60" i="10" s="1"/>
  <c r="G61" i="10" s="1"/>
  <c r="G62" i="10" s="1"/>
  <c r="G57" i="10"/>
  <c r="G56" i="10"/>
  <c r="G55" i="10"/>
  <c r="G54" i="10"/>
  <c r="I27" i="10"/>
  <c r="P27" i="10" s="1"/>
  <c r="I28" i="10"/>
  <c r="P28" i="10" s="1"/>
  <c r="I26" i="10"/>
  <c r="P26" i="10" s="1"/>
  <c r="I25" i="10"/>
  <c r="I24" i="10"/>
  <c r="P24" i="10" s="1"/>
  <c r="I23" i="10"/>
  <c r="P23" i="10" s="1"/>
  <c r="I22" i="10"/>
  <c r="I21" i="10"/>
  <c r="P21" i="10" s="1"/>
  <c r="I20" i="10"/>
  <c r="P20" i="10" s="1"/>
  <c r="I19" i="10"/>
  <c r="P19" i="10" s="1"/>
  <c r="I18" i="10"/>
  <c r="I17" i="10"/>
  <c r="I16" i="10"/>
  <c r="I15" i="10"/>
  <c r="M29" i="10"/>
  <c r="I29" i="10"/>
  <c r="P25" i="10"/>
  <c r="M22" i="10"/>
  <c r="M18" i="10"/>
  <c r="M17" i="10"/>
  <c r="M16" i="10"/>
  <c r="M15" i="10"/>
  <c r="M36" i="10" s="1"/>
  <c r="F49" i="8"/>
  <c r="F46" i="8"/>
  <c r="G41" i="8"/>
  <c r="G42" i="8" s="1"/>
  <c r="G43" i="8" s="1"/>
  <c r="G44" i="8" s="1"/>
  <c r="G45" i="8" s="1"/>
  <c r="G40" i="8"/>
  <c r="G39" i="8"/>
  <c r="G38" i="8"/>
  <c r="G37" i="8"/>
  <c r="O32" i="8"/>
  <c r="N32" i="8"/>
  <c r="L32" i="8"/>
  <c r="K32" i="8"/>
  <c r="J32" i="8"/>
  <c r="J35" i="8" s="1"/>
  <c r="I32" i="8"/>
  <c r="I35" i="8" s="1"/>
  <c r="M31" i="8"/>
  <c r="P31" i="8" s="1"/>
  <c r="I31" i="8"/>
  <c r="P30" i="8"/>
  <c r="P29" i="8"/>
  <c r="P28" i="8"/>
  <c r="P27" i="8"/>
  <c r="P26" i="8"/>
  <c r="P25" i="8"/>
  <c r="M24" i="8"/>
  <c r="P24" i="8" s="1"/>
  <c r="P23" i="8"/>
  <c r="P22" i="8"/>
  <c r="P21" i="8"/>
  <c r="M20" i="8"/>
  <c r="P20" i="8" s="1"/>
  <c r="M19" i="8"/>
  <c r="P19" i="8" s="1"/>
  <c r="M18" i="8"/>
  <c r="P18" i="8" s="1"/>
  <c r="M17" i="8"/>
  <c r="P17" i="8" s="1"/>
  <c r="P30" i="11"/>
  <c r="P29" i="11"/>
  <c r="P28" i="11"/>
  <c r="P27" i="11"/>
  <c r="F46" i="11"/>
  <c r="F49" i="11" s="1"/>
  <c r="G41" i="11"/>
  <c r="G42" i="11" s="1"/>
  <c r="G43" i="11" s="1"/>
  <c r="G44" i="11" s="1"/>
  <c r="G45" i="11" s="1"/>
  <c r="G40" i="11"/>
  <c r="G39" i="11"/>
  <c r="G38" i="11"/>
  <c r="G37" i="11"/>
  <c r="O32" i="11"/>
  <c r="N32" i="11"/>
  <c r="L32" i="11"/>
  <c r="K32" i="11"/>
  <c r="J32" i="11"/>
  <c r="J35" i="11" s="1"/>
  <c r="M31" i="11"/>
  <c r="I31" i="11"/>
  <c r="P26" i="11"/>
  <c r="P25" i="11"/>
  <c r="M24" i="11"/>
  <c r="P24" i="11" s="1"/>
  <c r="P23" i="11"/>
  <c r="P22" i="11"/>
  <c r="P21" i="11"/>
  <c r="M20" i="11"/>
  <c r="P20" i="11" s="1"/>
  <c r="M19" i="11"/>
  <c r="P19" i="11" s="1"/>
  <c r="M18" i="11"/>
  <c r="P18" i="11" s="1"/>
  <c r="M17" i="11"/>
  <c r="P17" i="11" s="1"/>
  <c r="M37" i="9" l="1"/>
  <c r="M38" i="9"/>
  <c r="P15" i="9"/>
  <c r="P17" i="9"/>
  <c r="P16" i="9"/>
  <c r="P18" i="9"/>
  <c r="I36" i="9"/>
  <c r="K37" i="9"/>
  <c r="K38" i="9"/>
  <c r="J37" i="9"/>
  <c r="J38" i="9"/>
  <c r="I36" i="10"/>
  <c r="I39" i="10" s="1"/>
  <c r="P29" i="10"/>
  <c r="P15" i="10"/>
  <c r="P17" i="10"/>
  <c r="J38" i="10"/>
  <c r="J37" i="10"/>
  <c r="K37" i="10"/>
  <c r="K39" i="10"/>
  <c r="P16" i="10"/>
  <c r="P22" i="10"/>
  <c r="P18" i="10"/>
  <c r="J34" i="8"/>
  <c r="J33" i="8"/>
  <c r="P32" i="8"/>
  <c r="P33" i="8" s="1"/>
  <c r="I33" i="8"/>
  <c r="I34" i="8"/>
  <c r="P31" i="11"/>
  <c r="P32" i="11" s="1"/>
  <c r="P33" i="11" s="1"/>
  <c r="I32" i="11"/>
  <c r="J33" i="11"/>
  <c r="J34" i="11"/>
  <c r="P36" i="9" l="1"/>
  <c r="P37" i="9"/>
  <c r="P38" i="9" s="1"/>
  <c r="I39" i="9"/>
  <c r="I38" i="9"/>
  <c r="I37" i="9"/>
  <c r="P36" i="10"/>
  <c r="P37" i="10" s="1"/>
  <c r="P39" i="10" s="1"/>
  <c r="I37" i="10"/>
  <c r="I38" i="10"/>
  <c r="P35" i="8"/>
  <c r="P34" i="8"/>
  <c r="P35" i="11"/>
  <c r="P34" i="11"/>
  <c r="I34" i="11"/>
  <c r="I33" i="11"/>
  <c r="I35" i="11"/>
  <c r="P39" i="9" l="1"/>
  <c r="P38" i="10"/>
</calcChain>
</file>

<file path=xl/sharedStrings.xml><?xml version="1.0" encoding="utf-8"?>
<sst xmlns="http://schemas.openxmlformats.org/spreadsheetml/2006/main" count="1007" uniqueCount="195">
  <si>
    <t>ANEXO 1</t>
  </si>
  <si>
    <t>FORMATO</t>
  </si>
  <si>
    <t>1.10</t>
  </si>
  <si>
    <t>Reglas de Operación</t>
  </si>
  <si>
    <t>VIGENCIA</t>
  </si>
  <si>
    <t xml:space="preserve">                 Entidad Federativa:</t>
  </si>
  <si>
    <t>014. JALISCO.</t>
  </si>
  <si>
    <t>Hoja:</t>
  </si>
  <si>
    <t>1 de 1</t>
  </si>
  <si>
    <t xml:space="preserve">             Programa Especìfico:</t>
  </si>
  <si>
    <t>RAMO 33</t>
  </si>
  <si>
    <t>Fecha de Elaboración:</t>
  </si>
  <si>
    <t>Municipio:</t>
  </si>
  <si>
    <t>023. ZAPOTLÁN EL GRANDE.</t>
  </si>
  <si>
    <r>
      <t>Localidad:</t>
    </r>
    <r>
      <rPr>
        <sz val="8"/>
        <rFont val="Arial"/>
        <family val="2"/>
      </rPr>
      <t xml:space="preserve"> 095. CIUDAD GUZMÁN.</t>
    </r>
  </si>
  <si>
    <t>TRIMESTRE:</t>
  </si>
  <si>
    <t>MES DE:</t>
  </si>
  <si>
    <t>POBLACIÓN</t>
  </si>
  <si>
    <t>METAS</t>
  </si>
  <si>
    <t>AVANCE</t>
  </si>
  <si>
    <t>FECHA</t>
  </si>
  <si>
    <t>No. DE LA</t>
  </si>
  <si>
    <t>NOMBRE DE LA OBRA</t>
  </si>
  <si>
    <t>INVERSIÓN APROBADA (PESOS)</t>
  </si>
  <si>
    <t>BENEFICIADA</t>
  </si>
  <si>
    <t>UNIDAD DE</t>
  </si>
  <si>
    <t>FÌSICO</t>
  </si>
  <si>
    <t>LOCALIDAD</t>
  </si>
  <si>
    <t>INICIO</t>
  </si>
  <si>
    <t>TERMINO</t>
  </si>
  <si>
    <t>OBRA</t>
  </si>
  <si>
    <t>PROGRAMA</t>
  </si>
  <si>
    <t>PARTIDA</t>
  </si>
  <si>
    <t>O ACCIÒN</t>
  </si>
  <si>
    <t>TOTAL</t>
  </si>
  <si>
    <t>MPAL. REC. PROPIOS</t>
  </si>
  <si>
    <t>PARTICIPANTES</t>
  </si>
  <si>
    <t>FISM RAMO 33</t>
  </si>
  <si>
    <t>MPAL.</t>
  </si>
  <si>
    <t>DIRECTAMENTE</t>
  </si>
  <si>
    <t>MEDIDA</t>
  </si>
  <si>
    <t>CANTIDAD</t>
  </si>
  <si>
    <t>%</t>
  </si>
  <si>
    <t>140235R3302</t>
  </si>
  <si>
    <t>140235R3303</t>
  </si>
  <si>
    <t>140235R3304</t>
  </si>
  <si>
    <t>140235R3305</t>
  </si>
  <si>
    <t>Director de Hacienda Municipal</t>
  </si>
  <si>
    <t xml:space="preserve"> Director de Obras Públicas</t>
  </si>
  <si>
    <t>PZA.</t>
  </si>
  <si>
    <t>REINTEGRO</t>
  </si>
  <si>
    <t>PRIMER</t>
  </si>
  <si>
    <t>ENERO/MARZO</t>
  </si>
  <si>
    <t>140235R3301</t>
  </si>
  <si>
    <t>INVERSIÓN EJERCIDA (PESOS)</t>
  </si>
  <si>
    <t>MEJORAMIENTO DE VIVIENDA</t>
  </si>
  <si>
    <t>DESARROLLO INSTITUCIONAL</t>
  </si>
  <si>
    <t>CD. GUZMÁN</t>
  </si>
  <si>
    <t>M2.</t>
  </si>
  <si>
    <t>140235R3306</t>
  </si>
  <si>
    <t>140235R3307</t>
  </si>
  <si>
    <t>140235R3308</t>
  </si>
  <si>
    <t>2% PROGRAMA PARA EL DESARROLLO INSTITUCIONAL</t>
  </si>
  <si>
    <t>140235R3309</t>
  </si>
  <si>
    <t>140235R3310</t>
  </si>
  <si>
    <t>140235R3311</t>
  </si>
  <si>
    <t>Fondo de Aportaciones para la Infraestructura Social Municipal</t>
  </si>
  <si>
    <t>FAISM RAMO 33 MPAL.</t>
  </si>
  <si>
    <t>C. J. JESUS GUERRERO ZUÑIGA.</t>
  </si>
  <si>
    <t>LOTE</t>
  </si>
  <si>
    <t>2019</t>
  </si>
  <si>
    <t>10 DE ABRIL DE 2019.</t>
  </si>
  <si>
    <t>Presidente Municipal</t>
  </si>
  <si>
    <t>ARQ. JESUS EUGENIO CAMPOS ESCOBAR</t>
  </si>
  <si>
    <t>ENERO/2019.</t>
  </si>
  <si>
    <t>DICIEMBRE/2019.</t>
  </si>
  <si>
    <t>Secretaría de Bienestar</t>
  </si>
  <si>
    <t>URBANIZACIÓN</t>
  </si>
  <si>
    <t>https://www.gob.mx/bienestar/documentos/fondo-de-aportaciones-para-la-infraestructura-social-fais</t>
  </si>
  <si>
    <t>EDUCACIÓN</t>
  </si>
  <si>
    <t>ENERO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</si>
  <si>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</si>
  <si>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</si>
  <si>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</si>
  <si>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</si>
  <si>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</si>
  <si>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</si>
  <si>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</si>
  <si>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</si>
  <si>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</si>
  <si>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>FOLIO DE PROYECTO</t>
  </si>
  <si>
    <t>MESES</t>
  </si>
  <si>
    <t>DEPOSITOS</t>
  </si>
  <si>
    <t>140235R3312</t>
  </si>
  <si>
    <t>140235R3313</t>
  </si>
  <si>
    <t>140235R3314</t>
  </si>
  <si>
    <t>CONSTRUCCIÓN DE CUARTO ADICIONAL EN LA CABECERA MUNICIPAL DE ZAPOTLÁN EL GRANDE, JALISCO.</t>
  </si>
  <si>
    <t>SUMINISTRO Y COLOCACIÓN DE CALENTADORES SOLARES DE 150 LTS. DE 12 TUBOS EN LA CABECERA MUNICIPAL DE ZAPOTLÁN EL GRANDE, JALISCO.</t>
  </si>
  <si>
    <t>CONSTRUCCIÓN DE TECHADO EN ÁREAS DE IMPARTICIÓN DE EDUCACIÓN FÍSICA EN LA ESC. PRIM. MA. MERCEDES MADRIGAL DE ZAPOTLÁN EL GRANDE, JALISCO.</t>
  </si>
  <si>
    <t>140235R3315</t>
  </si>
  <si>
    <t>CONSTRUCCIÓN DE TECHADO EN ÁREAS DE IMPARTICIÓN DE EDUCACIÓN FÍSICA EN ESC. PRI, JOSE MA. PINO SUÁREZ EN LA CABECERA MUNICIPAL DE ZAPOTLÁN EL GRANDE, JALISCO.</t>
  </si>
  <si>
    <t>DIR.</t>
  </si>
  <si>
    <r>
      <t xml:space="preserve">CONSTRUCCIÓN DE CUARTO ADICIONAL EN LA COLONIA VALLE DEL SUR, MUNICIPIO DE ZAPOTLÁN EL GRANDE, JALISCO. </t>
    </r>
    <r>
      <rPr>
        <b/>
        <sz val="7"/>
        <rFont val="Arial"/>
        <family val="2"/>
      </rPr>
      <t>ZAP 1402300010810</t>
    </r>
  </si>
  <si>
    <r>
      <t xml:space="preserve">SUMINISTRO Y COLOCACIÓN DE CALENTADORES SOLARES DE 150 LTS. DE 12 TUBOS EN LA COLONIA LA REJA MUNICIPIO DE ZAPOTLÁN EL GRANDE, JALISCO. </t>
    </r>
    <r>
      <rPr>
        <b/>
        <sz val="7"/>
        <rFont val="Arial"/>
        <family val="2"/>
      </rPr>
      <t>ZAP 1402300010350</t>
    </r>
  </si>
  <si>
    <r>
      <t xml:space="preserve">SUMINISTRO Y COLOCACIÓN DE CALENTADORES SOLARES DE 150 LTS. DE 12 TUBOS EN LA COLONIA LOMAS DE SOLIDARIDAD MUNICIPIO DE ZAPOTLÁN EL GRANDE, JALISCO. </t>
    </r>
    <r>
      <rPr>
        <b/>
        <sz val="7"/>
        <rFont val="Arial"/>
        <family val="2"/>
      </rPr>
      <t>ZAP 1402300010454</t>
    </r>
  </si>
  <si>
    <r>
      <t xml:space="preserve">SUMINISTRO Y COLOCACIÓN DE CALENTADORES SOLARES DE 150 LTS. DE 12 TUBOS EN LA COLONIA EL CAMPANARIO MUNICIPIO DE ZAPOTLÁN EL GRANDE, JALISCO. </t>
    </r>
    <r>
      <rPr>
        <b/>
        <sz val="7"/>
        <rFont val="Arial"/>
        <family val="2"/>
      </rPr>
      <t>ZAP 1402300010581</t>
    </r>
  </si>
  <si>
    <r>
      <t xml:space="preserve">SUMINISTRO Y COLOCACIÓN DE CALENTADORES SOLARES DE 150 LTS. DE 12 TUBOS EN LA COLONIA LAS AZALEAS EN EL MUNICIPIO DE ZAPOTLÁN EL GRANDE, JALISCO. </t>
    </r>
    <r>
      <rPr>
        <b/>
        <sz val="7"/>
        <rFont val="Arial"/>
        <family val="2"/>
      </rPr>
      <t>ZAP 1402300010685</t>
    </r>
  </si>
  <si>
    <r>
      <t xml:space="preserve">SUMINISTRO Y COLOCACIÓN DE CALENTADORES SOLARES DE 150 LTS. DE 12 TUBOS EN LA COLONIA OTILIO MONTAÑO MUNICIPIO DE ZAPOTLÁN EL GRANDE, JALISCO. </t>
    </r>
    <r>
      <rPr>
        <b/>
        <sz val="7"/>
        <rFont val="Arial"/>
        <family val="2"/>
      </rPr>
      <t>ZAP 1402300010755</t>
    </r>
  </si>
  <si>
    <r>
      <t xml:space="preserve">CONSTRUCCIÓN DE EMPEDRADO Y HUELLA DE RODAMIENTO DE CONCRETO EN CALLES DE LA COLONIA HIJOS ILUSTRES MUNICIPIO DE ZAPOTLÁN EL GRANDE, JALISCO. </t>
    </r>
    <r>
      <rPr>
        <b/>
        <sz val="7"/>
        <rFont val="Arial"/>
        <family val="2"/>
      </rPr>
      <t>ZAP 1402300010721</t>
    </r>
  </si>
  <si>
    <t>COMP._2</t>
  </si>
  <si>
    <t>COMP._1</t>
  </si>
  <si>
    <t>PRODIM</t>
  </si>
  <si>
    <t>4514</t>
  </si>
  <si>
    <t>4534</t>
  </si>
  <si>
    <t>4547</t>
  </si>
  <si>
    <t>4557</t>
  </si>
  <si>
    <t>4571</t>
  </si>
  <si>
    <t>4582</t>
  </si>
  <si>
    <t>4607</t>
  </si>
  <si>
    <t>4796</t>
  </si>
  <si>
    <t>5398</t>
  </si>
  <si>
    <t>5407</t>
  </si>
  <si>
    <t>5419</t>
  </si>
  <si>
    <t>21709</t>
  </si>
  <si>
    <r>
      <t xml:space="preserve">CONSTRUCCIÓN DE BANQUETAS Y MACHUELOS EN CALLES DE LA COLONIA VALLE DEL SUR MUNICIPIO DE ZAPOTLÁN EL GRANDE, JALISCO. </t>
    </r>
    <r>
      <rPr>
        <b/>
        <sz val="7"/>
        <rFont val="Arial"/>
        <family val="2"/>
      </rPr>
      <t>15% COMPLEMENTARIO</t>
    </r>
    <r>
      <rPr>
        <sz val="7"/>
        <rFont val="Arial"/>
        <family val="2"/>
      </rPr>
      <t xml:space="preserve"> </t>
    </r>
    <r>
      <rPr>
        <b/>
        <sz val="7"/>
        <rFont val="Arial"/>
        <family val="2"/>
      </rPr>
      <t>ZAP 1402300010810</t>
    </r>
  </si>
  <si>
    <t>EQUIPAMIENTO</t>
  </si>
  <si>
    <t>01/ABR./2019</t>
  </si>
  <si>
    <r>
      <t xml:space="preserve">SUMINISTRO Y COLOCACIÓN DE CALENTADORES SOLARES DE 150 LTS. DE 12 TUBOS EN LAS COLONIAS UNIÓN DE COLONOS Y BUGAMBILIAS EN EL MUNICIPIO DE ZAPOTLÁN EL GRANDE, JALISCO. </t>
    </r>
    <r>
      <rPr>
        <b/>
        <sz val="7"/>
        <rFont val="Arial"/>
        <family val="2"/>
      </rPr>
      <t>ZAP 1402300010859</t>
    </r>
  </si>
  <si>
    <t>28071</t>
  </si>
  <si>
    <t>4563</t>
  </si>
  <si>
    <r>
      <t xml:space="preserve">SUMINISTRO Y COLOCACIÓN DE MOBILIARIO Y EQUIPO EN COMEDORES COMUNITARIOS DE LAS COLONIAS SAN JOSE, PABLO LUISJUAN, SOLIDARIDAD DEL MUNICIPIO DE ZAPOTLÁN EL GRANDE, JALISCO. </t>
    </r>
    <r>
      <rPr>
        <b/>
        <sz val="7"/>
        <rFont val="Arial"/>
        <family val="2"/>
      </rPr>
      <t>5% OBLIGATORIO</t>
    </r>
  </si>
  <si>
    <t>HOMBRES</t>
  </si>
  <si>
    <t>MUJERES</t>
  </si>
  <si>
    <t>03/SET./2019.</t>
  </si>
  <si>
    <t>*2019*</t>
  </si>
  <si>
    <t>98121</t>
  </si>
  <si>
    <t>http://fais.bienestar.'gob.mx/</t>
  </si>
  <si>
    <t>MTRO. TEOFILO DE LA CRUZ MORÁN</t>
  </si>
  <si>
    <t>MTRO. TEOFILO DE LA CRUZ MORÁ.</t>
  </si>
  <si>
    <t>3% GASTOS INDIRECTOS</t>
  </si>
  <si>
    <t>FAIS ENTIDADEWS-1003 Y FAIS MUNICIPAL Y DE LAS DEMARCACIONES TERRFIOTRIALES DEL DISTRITO FEDERAL-1004</t>
  </si>
  <si>
    <t>6200 OBRA PÚBLICA EN BIENES PROPIOS</t>
  </si>
  <si>
    <t>TERCER</t>
  </si>
  <si>
    <t>JULIO/SEPTIEMBRE</t>
  </si>
  <si>
    <t>04 DE NOVIEMBRE DE 2019.</t>
  </si>
  <si>
    <t>182565</t>
  </si>
  <si>
    <t>182724</t>
  </si>
  <si>
    <r>
      <t xml:space="preserve">EQUIPAMIENTO EN COMEDORES COMUNITARIOS DE LAS COLONIAS SAN JOSE, PABLO LUISJUAN, SOLIDARIDAD DEL MUNICIPIO DE ZAPOTLÁN EL GRANDE, JALISCO. </t>
    </r>
    <r>
      <rPr>
        <b/>
        <sz val="7"/>
        <rFont val="Arial"/>
        <family val="2"/>
      </rPr>
      <t>5% OBLIGATORIO</t>
    </r>
  </si>
  <si>
    <t>24/DIC./2019.</t>
  </si>
  <si>
    <t>140235R33016</t>
  </si>
  <si>
    <t>140235R33017</t>
  </si>
  <si>
    <t>140235R33018</t>
  </si>
  <si>
    <t>140235R33019</t>
  </si>
  <si>
    <t>140235R33020</t>
  </si>
  <si>
    <t>140235R33021</t>
  </si>
  <si>
    <t>CONSTRUCCIÓN DE TECHADO EN ÁREAS DE IMPARTICIÓN DE EDUACIÓN FÍSICA EN LA ESCUELA PRIMARIA MANUEL CHÁVEZ MADRUEÑO DE ZAPOTLÁN LE GRANDE, JALISCO.</t>
  </si>
  <si>
    <t>CONSTRUCCIÓN DE TECHADO EN ÁREAS DE IMPARTICIÓN DE EDUACIÓN FÍSICA EN LA CENTRO BACHILLERATO PEDAGOGICO 55 DE ZAPOTLÁN LE GRANDE, JALISCO.</t>
  </si>
  <si>
    <t>COMP.</t>
  </si>
  <si>
    <t>CONSTRUCCIÓN DE PAVIMENTO ASFÁLTICO EN AL CALLE SANTA MARÍA ENTRE LAS CALLES SAN JUAN Y SAN JOSE DE LA COLONIA PROVIDENCIA DE ZAPOTLÁN LE GRANDE, JALISCO.</t>
  </si>
  <si>
    <t>CONSTRUCCIÓN DE EMPEDRADO CON HUELLAS DE RODAMIENTO ENLA CALLE BACHILERATO SUR, ENTRE LAS CALLES ENRIQUE CASTELLANOS AGUILAR Y JUÁN JOSÉ ARREOLA EN LA COLONIA DE LAS AMÉRICAS DE ZAPOTLÁN EL GRANDE, JALISCO.</t>
  </si>
  <si>
    <t>CONSTRUCCIÓN DE EMPEDRADO CON HUELLAS DE RODAMIENTO ZAPOTLÁNEJO ENTRE LAS CALLES GUADALAJARA Y COSTA ALEGRE DE LA COLONIA PUEBLOS DE JALISCO DE ZAPOTLÁN LE GRANDE, JALISCO.</t>
  </si>
  <si>
    <t>CONSTRUCCIÓN DE TECHADO DE ÁREAS DE IMPARTICIÓN DE EDUACIÓN FÍSICA EN LA ESCUELA TELESECUNDARIA JUAN JOSE ARREOLA DE ZAPOTLÁN EL GRANDE, JALISCO.</t>
  </si>
  <si>
    <t>268021</t>
  </si>
  <si>
    <t>268209</t>
  </si>
  <si>
    <t>268380</t>
  </si>
  <si>
    <t>268534</t>
  </si>
  <si>
    <t>268786</t>
  </si>
  <si>
    <t>268878</t>
  </si>
  <si>
    <t>13/ENE./2020.</t>
  </si>
  <si>
    <t>140235R3316</t>
  </si>
  <si>
    <t>140235R3317</t>
  </si>
  <si>
    <t>140235R3318</t>
  </si>
  <si>
    <t>140235R3319</t>
  </si>
  <si>
    <t>140235R3320</t>
  </si>
  <si>
    <t>140235R3321</t>
  </si>
  <si>
    <t>JAL190101504995</t>
  </si>
  <si>
    <t>JAL190101505000</t>
  </si>
  <si>
    <t>JAL190101505007</t>
  </si>
  <si>
    <t>JAL190101505013</t>
  </si>
  <si>
    <t>JAL190101505014</t>
  </si>
  <si>
    <t>JAL190101505018</t>
  </si>
  <si>
    <t>JAL190101505022</t>
  </si>
  <si>
    <t>JAL190101505026</t>
  </si>
  <si>
    <t>JAL190201522249</t>
  </si>
  <si>
    <t>JAL190201549463</t>
  </si>
  <si>
    <t>JAL190401617839</t>
  </si>
  <si>
    <t>JAL190401580552</t>
  </si>
  <si>
    <t>JAL190201518157</t>
  </si>
  <si>
    <t>JAL190201519371</t>
  </si>
  <si>
    <t>JAL190401658661</t>
  </si>
  <si>
    <t>JAL190401658736</t>
  </si>
  <si>
    <t>CONSTRUCCIÓN DE TECHADO EN ÁREAS DE IMPARTICIÓN DE EDUACIÓN FÍSICA EN EL CENTRO BACHILLERATO PEDAGOGICO 55 DE ZAPOTLÁN EL GRANDE, JALISCO.</t>
  </si>
  <si>
    <t>CONSTRUCCIÓN DE PAVIMENTO ASFÁLTICO EN EN LA CALLE DE SANTA MARÍA ENTRE LAS CALLES SAN JUAN Y SAN JOSE DE LA COLONIA PROVIDENCIA DE ZAPOTLÁN EL GRANDE, JALISCO.</t>
  </si>
  <si>
    <t>CONSTRUCCIÓN DE EMPEDRADO CON HUELLA DE RODAMIENTO EN LA CALLE BACHILLERATO SUR, ENTRE LAS CALLES LIC. ENRIQUE CASTELLANOS AGUILAR Y AV. JUÁN JOSÉ ARREOLA EN LA COLONIA DE LAS AMÉRICAS DE ZAPOTLÁN EL GRANDE, JALISCO.</t>
  </si>
  <si>
    <t>CONSTRUCCIÓN DE EMPEDRADO CON HUELLA DE RODAMIENTO ZAPOTLÁNEJO ENTRE LAS CALLES GUADALAJARA Y COSTA ALEGRE DE LA COLONIA PUEBLOS DE JALISCO DE ZAPOTLÁN EL GRANDE, JALISCO.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</si>
</sst>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#,##0.00;[Red]#,##0.00"/>
    <numFmt numFmtId="165" formatCode="#,##0.0;[Red]#,##0.0"/>
  </numFmts>
  <fonts count="2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6"/>
      <color indexed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.5"/>
      <name val="Arial"/>
      <family val="2"/>
    </font>
    <font>
      <sz val="9"/>
      <name val="Arial"/>
      <family val="2"/>
    </font>
    <font>
      <sz val="6.5"/>
      <name val="Arial"/>
      <family val="2"/>
    </font>
    <font>
      <b/>
      <sz val="6"/>
      <color rgb="FFFF0000"/>
      <name val="Arial"/>
      <family val="2"/>
    </font>
    <font>
      <b/>
      <sz val="14"/>
      <color rgb="FFFF3300"/>
      <name val="Arial"/>
      <family val="2"/>
    </font>
    <font>
      <b/>
      <sz val="8"/>
      <color rgb="FFFF0000"/>
      <name val="Arial"/>
      <family val="2"/>
    </font>
    <font>
      <b/>
      <sz val="9"/>
      <name val="Arial"/>
      <family val="2"/>
    </font>
    <font>
      <sz val="11"/>
      <color rgb="FF212121"/>
      <name val="Segoe U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212121"/>
      <name val="Segoe UI"/>
      <family val="2"/>
    </font>
    <font>
      <b/>
      <u/>
      <sz val="8"/>
      <name val="Arial"/>
      <family val="2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44" fontId="18" fillId="0" borderId="0" applyFont="0" applyFill="0" applyBorder="0" applyAlignment="0" applyProtection="0"/>
  </cellStyleXfs>
  <cellXfs count="288">
    <xf numFmtId="0" fontId="0" fillId="0" borderId="0" xfId="0"/>
    <xf numFmtId="0" fontId="1" fillId="0" borderId="0" xfId="0" applyFont="1"/>
    <xf numFmtId="14" fontId="2" fillId="0" borderId="0" xfId="0" quotePrefix="1" applyNumberFormat="1" applyFont="1" applyFill="1"/>
    <xf numFmtId="164" fontId="1" fillId="0" borderId="0" xfId="0" applyNumberFormat="1" applyFont="1"/>
    <xf numFmtId="164" fontId="3" fillId="0" borderId="0" xfId="0" applyNumberFormat="1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3" fillId="0" borderId="11" xfId="0" applyFont="1" applyBorder="1"/>
    <xf numFmtId="164" fontId="1" fillId="0" borderId="11" xfId="0" applyNumberFormat="1" applyFont="1" applyBorder="1"/>
    <xf numFmtId="164" fontId="3" fillId="0" borderId="11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/>
    </xf>
    <xf numFmtId="164" fontId="3" fillId="0" borderId="0" xfId="0" applyNumberFormat="1" applyFont="1"/>
    <xf numFmtId="0" fontId="3" fillId="0" borderId="0" xfId="0" applyFont="1" applyAlignment="1">
      <alignment horizontal="right"/>
    </xf>
    <xf numFmtId="164" fontId="3" fillId="0" borderId="0" xfId="0" applyNumberFormat="1" applyFont="1" applyAlignment="1">
      <alignment horizontal="right"/>
    </xf>
    <xf numFmtId="0" fontId="1" fillId="0" borderId="12" xfId="0" applyFont="1" applyBorder="1" applyAlignment="1">
      <alignment horizontal="left"/>
    </xf>
    <xf numFmtId="0" fontId="5" fillId="2" borderId="14" xfId="0" applyFont="1" applyFill="1" applyBorder="1"/>
    <xf numFmtId="0" fontId="5" fillId="2" borderId="7" xfId="0" applyFont="1" applyFill="1" applyBorder="1"/>
    <xf numFmtId="0" fontId="5" fillId="2" borderId="15" xfId="0" applyFont="1" applyFill="1" applyBorder="1"/>
    <xf numFmtId="164" fontId="5" fillId="2" borderId="16" xfId="0" applyNumberFormat="1" applyFont="1" applyFill="1" applyBorder="1"/>
    <xf numFmtId="164" fontId="5" fillId="2" borderId="6" xfId="0" applyNumberFormat="1" applyFont="1" applyFill="1" applyBorder="1"/>
    <xf numFmtId="164" fontId="5" fillId="2" borderId="17" xfId="0" applyNumberFormat="1" applyFont="1" applyFill="1" applyBorder="1"/>
    <xf numFmtId="0" fontId="5" fillId="2" borderId="16" xfId="0" applyFont="1" applyFill="1" applyBorder="1"/>
    <xf numFmtId="0" fontId="5" fillId="2" borderId="6" xfId="0" applyFont="1" applyFill="1" applyBorder="1"/>
    <xf numFmtId="0" fontId="5" fillId="2" borderId="17" xfId="0" applyFont="1" applyFill="1" applyBorder="1"/>
    <xf numFmtId="0" fontId="5" fillId="2" borderId="15" xfId="0" applyFont="1" applyFill="1" applyBorder="1" applyAlignment="1">
      <alignment horizontal="center"/>
    </xf>
    <xf numFmtId="164" fontId="5" fillId="2" borderId="15" xfId="0" applyNumberFormat="1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/>
    <xf numFmtId="0" fontId="5" fillId="2" borderId="21" xfId="0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164" fontId="5" fillId="2" borderId="29" xfId="0" applyNumberFormat="1" applyFont="1" applyFill="1" applyBorder="1" applyAlignment="1">
      <alignment horizontal="center" vertical="center" wrapText="1"/>
    </xf>
    <xf numFmtId="164" fontId="5" fillId="2" borderId="26" xfId="0" applyNumberFormat="1" applyFont="1" applyFill="1" applyBorder="1" applyAlignment="1">
      <alignment horizontal="center" vertical="center" wrapText="1"/>
    </xf>
    <xf numFmtId="164" fontId="5" fillId="2" borderId="30" xfId="0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164" fontId="5" fillId="2" borderId="27" xfId="0" applyNumberFormat="1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17" fontId="7" fillId="0" borderId="34" xfId="0" applyNumberFormat="1" applyFont="1" applyBorder="1" applyAlignment="1">
      <alignment horizontal="center"/>
    </xf>
    <xf numFmtId="0" fontId="7" fillId="0" borderId="37" xfId="0" applyFont="1" applyFill="1" applyBorder="1" applyAlignment="1">
      <alignment horizontal="justify"/>
    </xf>
    <xf numFmtId="164" fontId="1" fillId="0" borderId="32" xfId="0" applyNumberFormat="1" applyFont="1" applyBorder="1" applyAlignment="1">
      <alignment horizontal="right"/>
    </xf>
    <xf numFmtId="164" fontId="1" fillId="0" borderId="33" xfId="0" applyNumberFormat="1" applyFont="1" applyBorder="1" applyAlignment="1">
      <alignment horizontal="right"/>
    </xf>
    <xf numFmtId="164" fontId="1" fillId="0" borderId="35" xfId="0" applyNumberFormat="1" applyFont="1" applyBorder="1" applyAlignment="1">
      <alignment horizontal="right"/>
    </xf>
    <xf numFmtId="0" fontId="1" fillId="0" borderId="33" xfId="0" applyFont="1" applyBorder="1" applyAlignment="1">
      <alignment horizontal="center"/>
    </xf>
    <xf numFmtId="9" fontId="1" fillId="0" borderId="36" xfId="0" applyNumberFormat="1" applyFont="1" applyBorder="1" applyAlignment="1">
      <alignment horizontal="center"/>
    </xf>
    <xf numFmtId="164" fontId="1" fillId="0" borderId="33" xfId="0" applyNumberFormat="1" applyFont="1" applyFill="1" applyBorder="1" applyAlignment="1">
      <alignment horizontal="right"/>
    </xf>
    <xf numFmtId="164" fontId="1" fillId="0" borderId="32" xfId="0" applyNumberFormat="1" applyFont="1" applyFill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164" fontId="9" fillId="0" borderId="39" xfId="0" applyNumberFormat="1" applyFont="1" applyFill="1" applyBorder="1" applyAlignment="1">
      <alignment horizontal="right"/>
    </xf>
    <xf numFmtId="164" fontId="9" fillId="0" borderId="40" xfId="0" applyNumberFormat="1" applyFont="1" applyFill="1" applyBorder="1" applyAlignment="1">
      <alignment horizontal="right"/>
    </xf>
    <xf numFmtId="164" fontId="9" fillId="0" borderId="41" xfId="0" applyNumberFormat="1" applyFont="1" applyFill="1" applyBorder="1" applyAlignment="1">
      <alignment horizontal="right"/>
    </xf>
    <xf numFmtId="164" fontId="9" fillId="0" borderId="42" xfId="0" applyNumberFormat="1" applyFont="1" applyFill="1" applyBorder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center"/>
    </xf>
    <xf numFmtId="164" fontId="9" fillId="0" borderId="32" xfId="0" quotePrefix="1" applyNumberFormat="1" applyFont="1" applyFill="1" applyBorder="1"/>
    <xf numFmtId="164" fontId="9" fillId="0" borderId="33" xfId="0" applyNumberFormat="1" applyFont="1" applyFill="1" applyBorder="1"/>
    <xf numFmtId="164" fontId="9" fillId="0" borderId="35" xfId="0" applyNumberFormat="1" applyFont="1" applyFill="1" applyBorder="1"/>
    <xf numFmtId="164" fontId="9" fillId="0" borderId="25" xfId="0" applyNumberFormat="1" applyFont="1" applyFill="1" applyBorder="1" applyAlignment="1">
      <alignment horizontal="right"/>
    </xf>
    <xf numFmtId="164" fontId="9" fillId="0" borderId="27" xfId="0" applyNumberFormat="1" applyFont="1" applyFill="1" applyBorder="1" applyAlignment="1">
      <alignment horizontal="right"/>
    </xf>
    <xf numFmtId="164" fontId="9" fillId="0" borderId="38" xfId="0" applyNumberFormat="1" applyFont="1" applyFill="1" applyBorder="1" applyAlignment="1">
      <alignment horizontal="right"/>
    </xf>
    <xf numFmtId="164" fontId="8" fillId="0" borderId="0" xfId="0" applyNumberFormat="1" applyFont="1"/>
    <xf numFmtId="0" fontId="10" fillId="0" borderId="0" xfId="0" applyFont="1"/>
    <xf numFmtId="164" fontId="10" fillId="0" borderId="0" xfId="0" applyNumberFormat="1" applyFont="1"/>
    <xf numFmtId="0" fontId="1" fillId="0" borderId="0" xfId="0" quotePrefix="1" applyFont="1" applyBorder="1" applyAlignment="1">
      <alignment horizontal="center"/>
    </xf>
    <xf numFmtId="165" fontId="1" fillId="0" borderId="34" xfId="0" applyNumberFormat="1" applyFont="1" applyFill="1" applyBorder="1" applyAlignment="1">
      <alignment horizontal="center"/>
    </xf>
    <xf numFmtId="0" fontId="7" fillId="0" borderId="33" xfId="0" applyFont="1" applyFill="1" applyBorder="1" applyAlignment="1">
      <alignment horizontal="center"/>
    </xf>
    <xf numFmtId="0" fontId="7" fillId="0" borderId="37" xfId="0" applyFont="1" applyFill="1" applyBorder="1" applyAlignment="1">
      <alignment horizontal="center"/>
    </xf>
    <xf numFmtId="164" fontId="1" fillId="0" borderId="35" xfId="0" applyNumberFormat="1" applyFont="1" applyFill="1" applyBorder="1" applyAlignment="1">
      <alignment horizontal="right"/>
    </xf>
    <xf numFmtId="0" fontId="1" fillId="0" borderId="33" xfId="0" applyFont="1" applyFill="1" applyBorder="1" applyAlignment="1">
      <alignment horizontal="center"/>
    </xf>
    <xf numFmtId="9" fontId="1" fillId="0" borderId="36" xfId="0" applyNumberFormat="1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/>
    </xf>
    <xf numFmtId="17" fontId="7" fillId="3" borderId="34" xfId="0" applyNumberFormat="1" applyFont="1" applyFill="1" applyBorder="1" applyAlignment="1">
      <alignment horizontal="center"/>
    </xf>
    <xf numFmtId="164" fontId="1" fillId="3" borderId="32" xfId="0" applyNumberFormat="1" applyFont="1" applyFill="1" applyBorder="1" applyAlignment="1">
      <alignment horizontal="right"/>
    </xf>
    <xf numFmtId="164" fontId="1" fillId="3" borderId="33" xfId="0" applyNumberFormat="1" applyFont="1" applyFill="1" applyBorder="1" applyAlignment="1">
      <alignment horizontal="right"/>
    </xf>
    <xf numFmtId="164" fontId="1" fillId="3" borderId="35" xfId="0" applyNumberFormat="1" applyFont="1" applyFill="1" applyBorder="1" applyAlignment="1">
      <alignment horizontal="right"/>
    </xf>
    <xf numFmtId="165" fontId="1" fillId="3" borderId="34" xfId="0" applyNumberFormat="1" applyFont="1" applyFill="1" applyBorder="1" applyAlignment="1">
      <alignment horizontal="center"/>
    </xf>
    <xf numFmtId="0" fontId="1" fillId="3" borderId="33" xfId="0" applyFont="1" applyFill="1" applyBorder="1" applyAlignment="1">
      <alignment horizontal="center"/>
    </xf>
    <xf numFmtId="9" fontId="1" fillId="3" borderId="36" xfId="0" applyNumberFormat="1" applyFont="1" applyFill="1" applyBorder="1" applyAlignment="1">
      <alignment horizontal="center"/>
    </xf>
    <xf numFmtId="0" fontId="12" fillId="2" borderId="30" xfId="0" applyFont="1" applyFill="1" applyBorder="1" applyAlignment="1">
      <alignment horizontal="center" vertical="center" wrapText="1"/>
    </xf>
    <xf numFmtId="164" fontId="13" fillId="0" borderId="8" xfId="0" quotePrefix="1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justify"/>
    </xf>
    <xf numFmtId="17" fontId="7" fillId="0" borderId="34" xfId="0" applyNumberFormat="1" applyFont="1" applyFill="1" applyBorder="1" applyAlignment="1">
      <alignment horizontal="center"/>
    </xf>
    <xf numFmtId="0" fontId="7" fillId="0" borderId="25" xfId="0" applyFont="1" applyFill="1" applyBorder="1"/>
    <xf numFmtId="0" fontId="7" fillId="0" borderId="27" xfId="0" applyFont="1" applyFill="1" applyBorder="1"/>
    <xf numFmtId="0" fontId="7" fillId="0" borderId="4" xfId="0" applyFont="1" applyFill="1" applyBorder="1"/>
    <xf numFmtId="0" fontId="7" fillId="0" borderId="27" xfId="0" applyFont="1" applyFill="1" applyBorder="1" applyAlignment="1">
      <alignment horizontal="center"/>
    </xf>
    <xf numFmtId="0" fontId="6" fillId="0" borderId="27" xfId="0" applyFont="1" applyFill="1" applyBorder="1"/>
    <xf numFmtId="0" fontId="6" fillId="0" borderId="28" xfId="0" applyFont="1" applyFill="1" applyBorder="1"/>
    <xf numFmtId="0" fontId="7" fillId="0" borderId="28" xfId="0" applyFont="1" applyFill="1" applyBorder="1"/>
    <xf numFmtId="164" fontId="5" fillId="0" borderId="32" xfId="0" applyNumberFormat="1" applyFont="1" applyFill="1" applyBorder="1" applyAlignment="1">
      <alignment horizontal="right"/>
    </xf>
    <xf numFmtId="164" fontId="5" fillId="0" borderId="27" xfId="0" applyNumberFormat="1" applyFont="1" applyFill="1" applyBorder="1"/>
    <xf numFmtId="164" fontId="5" fillId="0" borderId="38" xfId="0" applyNumberFormat="1" applyFont="1" applyFill="1" applyBorder="1"/>
    <xf numFmtId="164" fontId="7" fillId="0" borderId="4" xfId="0" applyNumberFormat="1" applyFont="1" applyFill="1" applyBorder="1"/>
    <xf numFmtId="164" fontId="7" fillId="0" borderId="27" xfId="0" applyNumberFormat="1" applyFont="1" applyFill="1" applyBorder="1" applyAlignment="1">
      <alignment horizontal="center"/>
    </xf>
    <xf numFmtId="0" fontId="7" fillId="0" borderId="31" xfId="0" applyFont="1" applyFill="1" applyBorder="1"/>
    <xf numFmtId="164" fontId="1" fillId="0" borderId="33" xfId="0" applyNumberFormat="1" applyFont="1" applyFill="1" applyBorder="1" applyAlignment="1">
      <alignment horizontal="center"/>
    </xf>
    <xf numFmtId="0" fontId="7" fillId="3" borderId="33" xfId="0" applyFont="1" applyFill="1" applyBorder="1" applyAlignment="1">
      <alignment horizontal="center" vertical="center" wrapText="1"/>
    </xf>
    <xf numFmtId="0" fontId="11" fillId="0" borderId="33" xfId="0" applyFont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165" fontId="1" fillId="3" borderId="33" xfId="0" applyNumberFormat="1" applyFont="1" applyFill="1" applyBorder="1" applyAlignment="1">
      <alignment horizontal="center"/>
    </xf>
    <xf numFmtId="165" fontId="1" fillId="0" borderId="33" xfId="0" applyNumberFormat="1" applyFont="1" applyBorder="1" applyAlignment="1">
      <alignment horizontal="center"/>
    </xf>
    <xf numFmtId="0" fontId="7" fillId="0" borderId="33" xfId="0" applyFont="1" applyFill="1" applyBorder="1" applyAlignment="1">
      <alignment horizontal="center" wrapText="1"/>
    </xf>
    <xf numFmtId="165" fontId="1" fillId="0" borderId="33" xfId="0" applyNumberFormat="1" applyFont="1" applyFill="1" applyBorder="1" applyAlignment="1">
      <alignment horizontal="center"/>
    </xf>
    <xf numFmtId="0" fontId="7" fillId="0" borderId="37" xfId="0" applyFont="1" applyFill="1" applyBorder="1" applyAlignment="1">
      <alignment wrapText="1"/>
    </xf>
    <xf numFmtId="0" fontId="7" fillId="0" borderId="0" xfId="0" applyFont="1" applyAlignment="1">
      <alignment wrapText="1"/>
    </xf>
    <xf numFmtId="164" fontId="14" fillId="0" borderId="0" xfId="0" applyNumberFormat="1" applyFont="1"/>
    <xf numFmtId="9" fontId="14" fillId="0" borderId="0" xfId="0" applyNumberFormat="1" applyFont="1" applyAlignment="1">
      <alignment horizontal="left" wrapText="1"/>
    </xf>
    <xf numFmtId="0" fontId="7" fillId="4" borderId="32" xfId="0" applyFont="1" applyFill="1" applyBorder="1" applyAlignment="1">
      <alignment horizontal="center"/>
    </xf>
    <xf numFmtId="9" fontId="14" fillId="0" borderId="0" xfId="0" applyNumberFormat="1" applyFont="1" applyFill="1" applyAlignment="1">
      <alignment horizontal="right"/>
    </xf>
    <xf numFmtId="164" fontId="3" fillId="0" borderId="0" xfId="0" applyNumberFormat="1" applyFont="1" applyFill="1"/>
    <xf numFmtId="164" fontId="15" fillId="0" borderId="0" xfId="0" applyNumberFormat="1" applyFont="1" applyFill="1"/>
    <xf numFmtId="164" fontId="3" fillId="0" borderId="0" xfId="0" applyNumberFormat="1" applyFont="1" applyFill="1" applyAlignment="1">
      <alignment horizontal="center"/>
    </xf>
    <xf numFmtId="0" fontId="16" fillId="0" borderId="0" xfId="0" applyFont="1" applyAlignment="1">
      <alignment wrapText="1"/>
    </xf>
    <xf numFmtId="0" fontId="17" fillId="0" borderId="0" xfId="1" applyAlignment="1" applyProtection="1">
      <alignment wrapText="1"/>
    </xf>
    <xf numFmtId="0" fontId="17" fillId="0" borderId="0" xfId="1" applyAlignment="1" applyProtection="1">
      <alignment horizontal="left"/>
    </xf>
    <xf numFmtId="0" fontId="16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33" xfId="0" applyNumberFormat="1" applyFont="1" applyBorder="1"/>
    <xf numFmtId="164" fontId="3" fillId="5" borderId="33" xfId="0" applyNumberFormat="1" applyFont="1" applyFill="1" applyBorder="1" applyAlignment="1">
      <alignment horizontal="center"/>
    </xf>
    <xf numFmtId="164" fontId="3" fillId="0" borderId="33" xfId="0" applyNumberFormat="1" applyFont="1" applyBorder="1"/>
    <xf numFmtId="0" fontId="7" fillId="0" borderId="32" xfId="0" applyFont="1" applyFill="1" applyBorder="1" applyAlignment="1">
      <alignment horizontal="center"/>
    </xf>
    <xf numFmtId="0" fontId="7" fillId="0" borderId="37" xfId="0" quotePrefix="1" applyFont="1" applyBorder="1" applyAlignment="1">
      <alignment horizontal="center"/>
    </xf>
    <xf numFmtId="0" fontId="7" fillId="3" borderId="37" xfId="0" quotePrefix="1" applyFont="1" applyFill="1" applyBorder="1" applyAlignment="1">
      <alignment horizontal="center"/>
    </xf>
    <xf numFmtId="0" fontId="7" fillId="0" borderId="37" xfId="0" quotePrefix="1" applyFont="1" applyFill="1" applyBorder="1" applyAlignment="1">
      <alignment horizontal="center"/>
    </xf>
    <xf numFmtId="164" fontId="8" fillId="0" borderId="0" xfId="0" applyNumberFormat="1" applyFont="1" applyFill="1"/>
    <xf numFmtId="164" fontId="2" fillId="0" borderId="0" xfId="0" quotePrefix="1" applyNumberFormat="1" applyFont="1" applyFill="1"/>
    <xf numFmtId="164" fontId="5" fillId="2" borderId="14" xfId="0" applyNumberFormat="1" applyFont="1" applyFill="1" applyBorder="1"/>
    <xf numFmtId="164" fontId="5" fillId="2" borderId="21" xfId="0" applyNumberFormat="1" applyFont="1" applyFill="1" applyBorder="1"/>
    <xf numFmtId="164" fontId="5" fillId="2" borderId="28" xfId="0" applyNumberFormat="1" applyFont="1" applyFill="1" applyBorder="1" applyAlignment="1">
      <alignment horizontal="center" vertical="center" wrapText="1"/>
    </xf>
    <xf numFmtId="164" fontId="7" fillId="0" borderId="37" xfId="0" applyNumberFormat="1" applyFont="1" applyBorder="1" applyAlignment="1">
      <alignment horizontal="center"/>
    </xf>
    <xf numFmtId="164" fontId="7" fillId="3" borderId="37" xfId="0" applyNumberFormat="1" applyFont="1" applyFill="1" applyBorder="1" applyAlignment="1">
      <alignment horizontal="center"/>
    </xf>
    <xf numFmtId="164" fontId="7" fillId="0" borderId="37" xfId="0" applyNumberFormat="1" applyFont="1" applyFill="1" applyBorder="1" applyAlignment="1">
      <alignment horizontal="center"/>
    </xf>
    <xf numFmtId="164" fontId="6" fillId="0" borderId="28" xfId="0" applyNumberFormat="1" applyFont="1" applyFill="1" applyBorder="1"/>
    <xf numFmtId="164" fontId="1" fillId="0" borderId="33" xfId="2" applyNumberFormat="1" applyFont="1" applyBorder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3" fillId="0" borderId="33" xfId="2" applyNumberFormat="1" applyFont="1" applyBorder="1"/>
    <xf numFmtId="164" fontId="20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left"/>
    </xf>
    <xf numFmtId="164" fontId="5" fillId="0" borderId="3" xfId="0" applyNumberFormat="1" applyFont="1" applyFill="1" applyBorder="1"/>
    <xf numFmtId="164" fontId="9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/>
    <xf numFmtId="0" fontId="5" fillId="0" borderId="18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164" fontId="5" fillId="0" borderId="21" xfId="0" applyNumberFormat="1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164" fontId="5" fillId="0" borderId="45" xfId="0" applyNumberFormat="1" applyFont="1" applyFill="1" applyBorder="1" applyAlignment="1">
      <alignment horizontal="center" vertical="center" wrapText="1"/>
    </xf>
    <xf numFmtId="164" fontId="5" fillId="0" borderId="2" xfId="0" applyNumberFormat="1" applyFont="1" applyFill="1" applyBorder="1" applyAlignment="1">
      <alignment horizontal="center" vertical="center" wrapText="1"/>
    </xf>
    <xf numFmtId="164" fontId="5" fillId="0" borderId="46" xfId="0" applyNumberFormat="1" applyFont="1" applyFill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12" fillId="0" borderId="46" xfId="0" applyFont="1" applyFill="1" applyBorder="1" applyAlignment="1">
      <alignment horizontal="center" vertical="center" wrapText="1"/>
    </xf>
    <xf numFmtId="164" fontId="5" fillId="0" borderId="5" xfId="0" applyNumberFormat="1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165" fontId="1" fillId="3" borderId="32" xfId="0" applyNumberFormat="1" applyFont="1" applyFill="1" applyBorder="1" applyAlignment="1">
      <alignment horizontal="right"/>
    </xf>
    <xf numFmtId="165" fontId="1" fillId="0" borderId="32" xfId="0" applyNumberFormat="1" applyFont="1" applyBorder="1" applyAlignment="1">
      <alignment horizontal="right"/>
    </xf>
    <xf numFmtId="165" fontId="1" fillId="0" borderId="32" xfId="0" applyNumberFormat="1" applyFont="1" applyFill="1" applyBorder="1" applyAlignment="1">
      <alignment horizontal="right"/>
    </xf>
    <xf numFmtId="0" fontId="5" fillId="7" borderId="39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7" fillId="7" borderId="37" xfId="0" applyFont="1" applyFill="1" applyBorder="1" applyAlignment="1">
      <alignment horizontal="justify"/>
    </xf>
    <xf numFmtId="0" fontId="5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7" fillId="0" borderId="0" xfId="1" applyAlignment="1" applyProtection="1">
      <alignment horizontal="left"/>
    </xf>
    <xf numFmtId="0" fontId="16" fillId="0" borderId="0" xfId="0" applyFont="1" applyAlignment="1">
      <alignment horizontal="left"/>
    </xf>
    <xf numFmtId="0" fontId="5" fillId="2" borderId="27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1" fillId="0" borderId="33" xfId="0" applyFont="1" applyFill="1" applyBorder="1" applyAlignment="1">
      <alignment horizontal="center" vertical="center" wrapText="1"/>
    </xf>
    <xf numFmtId="165" fontId="1" fillId="0" borderId="47" xfId="0" applyNumberFormat="1" applyFont="1" applyFill="1" applyBorder="1" applyAlignment="1">
      <alignment horizontal="right"/>
    </xf>
    <xf numFmtId="0" fontId="5" fillId="0" borderId="39" xfId="0" applyFont="1" applyFill="1" applyBorder="1" applyAlignment="1">
      <alignment horizontal="center" vertical="center" wrapText="1"/>
    </xf>
    <xf numFmtId="0" fontId="8" fillId="3" borderId="37" xfId="0" quotePrefix="1" applyFont="1" applyFill="1" applyBorder="1" applyAlignment="1">
      <alignment horizontal="center"/>
    </xf>
    <xf numFmtId="164" fontId="14" fillId="0" borderId="32" xfId="0" applyNumberFormat="1" applyFont="1" applyBorder="1" applyAlignment="1">
      <alignment horizontal="right"/>
    </xf>
    <xf numFmtId="164" fontId="14" fillId="0" borderId="33" xfId="0" applyNumberFormat="1" applyFont="1" applyBorder="1" applyAlignment="1">
      <alignment horizontal="right"/>
    </xf>
    <xf numFmtId="164" fontId="14" fillId="0" borderId="35" xfId="0" applyNumberFormat="1" applyFont="1" applyBorder="1" applyAlignment="1">
      <alignment horizontal="right"/>
    </xf>
    <xf numFmtId="165" fontId="14" fillId="0" borderId="47" xfId="0" applyNumberFormat="1" applyFont="1" applyBorder="1" applyAlignment="1">
      <alignment horizontal="right"/>
    </xf>
    <xf numFmtId="165" fontId="14" fillId="0" borderId="34" xfId="0" applyNumberFormat="1" applyFont="1" applyBorder="1" applyAlignment="1">
      <alignment horizontal="center"/>
    </xf>
    <xf numFmtId="0" fontId="14" fillId="0" borderId="33" xfId="0" applyFont="1" applyBorder="1" applyAlignment="1">
      <alignment horizontal="center"/>
    </xf>
    <xf numFmtId="165" fontId="14" fillId="0" borderId="33" xfId="0" applyNumberFormat="1" applyFont="1" applyBorder="1" applyAlignment="1">
      <alignment horizontal="center"/>
    </xf>
    <xf numFmtId="9" fontId="14" fillId="0" borderId="36" xfId="0" applyNumberFormat="1" applyFont="1" applyBorder="1" applyAlignment="1">
      <alignment horizontal="center"/>
    </xf>
    <xf numFmtId="164" fontId="14" fillId="0" borderId="32" xfId="0" applyNumberFormat="1" applyFont="1" applyFill="1" applyBorder="1" applyAlignment="1">
      <alignment horizontal="right"/>
    </xf>
    <xf numFmtId="164" fontId="14" fillId="0" borderId="33" xfId="0" applyNumberFormat="1" applyFont="1" applyFill="1" applyBorder="1" applyAlignment="1">
      <alignment horizontal="right"/>
    </xf>
    <xf numFmtId="164" fontId="14" fillId="0" borderId="35" xfId="0" applyNumberFormat="1" applyFont="1" applyFill="1" applyBorder="1" applyAlignment="1">
      <alignment horizontal="right"/>
    </xf>
    <xf numFmtId="165" fontId="14" fillId="0" borderId="32" xfId="0" applyNumberFormat="1" applyFont="1" applyFill="1" applyBorder="1" applyAlignment="1">
      <alignment horizontal="right"/>
    </xf>
    <xf numFmtId="165" fontId="14" fillId="0" borderId="34" xfId="0" applyNumberFormat="1" applyFont="1" applyFill="1" applyBorder="1" applyAlignment="1">
      <alignment horizontal="center"/>
    </xf>
    <xf numFmtId="0" fontId="14" fillId="0" borderId="33" xfId="0" applyFont="1" applyFill="1" applyBorder="1" applyAlignment="1">
      <alignment horizontal="center"/>
    </xf>
    <xf numFmtId="165" fontId="14" fillId="0" borderId="33" xfId="0" applyNumberFormat="1" applyFont="1" applyFill="1" applyBorder="1" applyAlignment="1">
      <alignment horizontal="center"/>
    </xf>
    <xf numFmtId="9" fontId="14" fillId="0" borderId="36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7" fillId="0" borderId="0" xfId="1" applyAlignment="1" applyProtection="1">
      <alignment horizontal="left"/>
    </xf>
    <xf numFmtId="0" fontId="16" fillId="0" borderId="0" xfId="0" applyFont="1" applyAlignment="1">
      <alignment horizontal="left"/>
    </xf>
    <xf numFmtId="0" fontId="5" fillId="2" borderId="27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164" fontId="8" fillId="0" borderId="42" xfId="0" applyNumberFormat="1" applyFont="1" applyFill="1" applyBorder="1" applyAlignment="1">
      <alignment horizontal="right"/>
    </xf>
    <xf numFmtId="164" fontId="8" fillId="0" borderId="35" xfId="0" applyNumberFormat="1" applyFont="1" applyFill="1" applyBorder="1"/>
    <xf numFmtId="164" fontId="8" fillId="0" borderId="38" xfId="0" applyNumberFormat="1" applyFont="1" applyFill="1" applyBorder="1" applyAlignment="1">
      <alignment horizontal="right"/>
    </xf>
    <xf numFmtId="164" fontId="3" fillId="5" borderId="0" xfId="0" applyNumberFormat="1" applyFont="1" applyFill="1" applyBorder="1" applyAlignment="1">
      <alignment horizontal="center"/>
    </xf>
    <xf numFmtId="164" fontId="3" fillId="0" borderId="0" xfId="0" applyNumberFormat="1" applyFont="1" applyBorder="1"/>
    <xf numFmtId="164" fontId="1" fillId="0" borderId="0" xfId="2" applyNumberFormat="1" applyFont="1" applyBorder="1"/>
    <xf numFmtId="164" fontId="1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164" fontId="3" fillId="0" borderId="0" xfId="2" applyNumberFormat="1" applyFont="1" applyBorder="1"/>
    <xf numFmtId="164" fontId="8" fillId="0" borderId="39" xfId="0" applyNumberFormat="1" applyFont="1" applyFill="1" applyBorder="1" applyAlignment="1">
      <alignment horizontal="right"/>
    </xf>
    <xf numFmtId="164" fontId="8" fillId="0" borderId="40" xfId="0" applyNumberFormat="1" applyFont="1" applyFill="1" applyBorder="1" applyAlignment="1">
      <alignment horizontal="right"/>
    </xf>
    <xf numFmtId="164" fontId="8" fillId="0" borderId="41" xfId="0" applyNumberFormat="1" applyFont="1" applyFill="1" applyBorder="1" applyAlignment="1">
      <alignment horizontal="right"/>
    </xf>
    <xf numFmtId="164" fontId="8" fillId="0" borderId="32" xfId="0" quotePrefix="1" applyNumberFormat="1" applyFont="1" applyFill="1" applyBorder="1"/>
    <xf numFmtId="164" fontId="8" fillId="0" borderId="33" xfId="0" applyNumberFormat="1" applyFont="1" applyFill="1" applyBorder="1"/>
    <xf numFmtId="164" fontId="8" fillId="0" borderId="25" xfId="0" applyNumberFormat="1" applyFont="1" applyFill="1" applyBorder="1" applyAlignment="1">
      <alignment horizontal="right"/>
    </xf>
    <xf numFmtId="164" fontId="8" fillId="0" borderId="27" xfId="0" applyNumberFormat="1" applyFont="1" applyFill="1" applyBorder="1" applyAlignment="1">
      <alignment horizontal="right"/>
    </xf>
    <xf numFmtId="164" fontId="7" fillId="0" borderId="37" xfId="0" applyNumberFormat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vertical="center" wrapText="1"/>
    </xf>
    <xf numFmtId="164" fontId="5" fillId="0" borderId="25" xfId="0" applyNumberFormat="1" applyFont="1" applyFill="1" applyBorder="1"/>
    <xf numFmtId="0" fontId="5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7" fillId="0" borderId="0" xfId="1" applyAlignment="1" applyProtection="1">
      <alignment horizontal="left"/>
    </xf>
    <xf numFmtId="0" fontId="16" fillId="0" borderId="0" xfId="0" applyFont="1" applyAlignment="1">
      <alignment horizontal="left"/>
    </xf>
    <xf numFmtId="0" fontId="5" fillId="2" borderId="27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164" fontId="8" fillId="0" borderId="0" xfId="0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center"/>
    </xf>
    <xf numFmtId="0" fontId="7" fillId="3" borderId="37" xfId="0" applyFont="1" applyFill="1" applyBorder="1" applyAlignment="1">
      <alignment wrapText="1"/>
    </xf>
    <xf numFmtId="0" fontId="7" fillId="3" borderId="37" xfId="0" applyFont="1" applyFill="1" applyBorder="1" applyAlignment="1">
      <alignment horizontal="justify"/>
    </xf>
    <xf numFmtId="0" fontId="7" fillId="3" borderId="33" xfId="0" applyFont="1" applyFill="1" applyBorder="1" applyAlignment="1">
      <alignment horizontal="center" wrapText="1"/>
    </xf>
    <xf numFmtId="164" fontId="7" fillId="3" borderId="37" xfId="0" applyNumberFormat="1" applyFont="1" applyFill="1" applyBorder="1" applyAlignment="1">
      <alignment horizontal="center" vertical="center" wrapText="1"/>
    </xf>
    <xf numFmtId="0" fontId="7" fillId="3" borderId="35" xfId="0" applyFont="1" applyFill="1" applyBorder="1" applyAlignment="1">
      <alignment vertical="center" wrapText="1"/>
    </xf>
    <xf numFmtId="164" fontId="1" fillId="3" borderId="33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8" fillId="0" borderId="37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/>
    </xf>
    <xf numFmtId="0" fontId="22" fillId="0" borderId="0" xfId="0" applyFont="1"/>
    <xf numFmtId="164" fontId="23" fillId="0" borderId="0" xfId="0" applyNumberFormat="1" applyFont="1"/>
    <xf numFmtId="164" fontId="14" fillId="3" borderId="35" xfId="0" applyNumberFormat="1" applyFont="1" applyFill="1" applyBorder="1" applyAlignment="1">
      <alignment horizontal="right"/>
    </xf>
    <xf numFmtId="0" fontId="7" fillId="0" borderId="37" xfId="0" applyFont="1" applyFill="1" applyBorder="1" applyAlignment="1">
      <alignment vertical="center" wrapText="1"/>
    </xf>
    <xf numFmtId="15" fontId="19" fillId="6" borderId="0" xfId="0" quotePrefix="1" applyNumberFormat="1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1" fillId="0" borderId="12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7" fillId="0" borderId="0" xfId="1" applyAlignment="1" applyProtection="1">
      <alignment horizontal="left"/>
    </xf>
    <xf numFmtId="0" fontId="16" fillId="0" borderId="0" xfId="0" applyFont="1" applyAlignment="1">
      <alignment horizontal="left"/>
    </xf>
    <xf numFmtId="49" fontId="3" fillId="0" borderId="1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1" xfId="0" quotePrefix="1" applyNumberFormat="1" applyFont="1" applyBorder="1" applyAlignment="1">
      <alignment horizont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164" fontId="5" fillId="2" borderId="22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4" fontId="5" fillId="2" borderId="23" xfId="0" applyNumberFormat="1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21" fillId="0" borderId="0" xfId="0" applyFont="1" applyAlignment="1">
      <alignment horizontal="center"/>
    </xf>
  </cellXfs>
  <cellStyles count="3">
    <cellStyle name="Hipervínculo" xfId="1" builtinId="8"/>
    <cellStyle name="Moneda" xfId="2" builtinId="4"/>
    <cellStyle name="Normal" xfId="0" builtinId="0"/>
  </cellStyles>
  <dxfs count="0"/>
  <tableStyles count="0" defaultTableStyle="TableStyleMedium9" defaultPivotStyle="PivotStyleLight16"/>
  <colors>
    <mruColors>
      <color rgb="FFFF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47625</xdr:rowOff>
    </xdr:from>
    <xdr:to>
      <xdr:col>4</xdr:col>
      <xdr:colOff>57149</xdr:colOff>
      <xdr:row>7</xdr:row>
      <xdr:rowOff>85726</xdr:rowOff>
    </xdr:to>
    <xdr:pic>
      <xdr:nvPicPr>
        <xdr:cNvPr id="2" name="Picture 1" descr="Resultado de imagen para secretaria de bienes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27667" b="26667"/>
        <a:stretch>
          <a:fillRect/>
        </a:stretch>
      </xdr:blipFill>
      <xdr:spPr bwMode="auto">
        <a:xfrm>
          <a:off x="314325" y="190500"/>
          <a:ext cx="2933700" cy="13049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47625</xdr:rowOff>
    </xdr:from>
    <xdr:to>
      <xdr:col>3</xdr:col>
      <xdr:colOff>371474</xdr:colOff>
      <xdr:row>6</xdr:row>
      <xdr:rowOff>228600</xdr:rowOff>
    </xdr:to>
    <xdr:pic>
      <xdr:nvPicPr>
        <xdr:cNvPr id="2" name="Picture 1" descr="Resultado de imagen para secretaria de bienes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27667" b="26667"/>
        <a:stretch>
          <a:fillRect/>
        </a:stretch>
      </xdr:blipFill>
      <xdr:spPr bwMode="auto">
        <a:xfrm>
          <a:off x="0" y="209550"/>
          <a:ext cx="2581274" cy="12096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123826</xdr:rowOff>
    </xdr:from>
    <xdr:to>
      <xdr:col>2</xdr:col>
      <xdr:colOff>752474</xdr:colOff>
      <xdr:row>5</xdr:row>
      <xdr:rowOff>95251</xdr:rowOff>
    </xdr:to>
    <xdr:pic>
      <xdr:nvPicPr>
        <xdr:cNvPr id="2" name="Picture 1" descr="Resultado de imagen para secretaria de bienes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27667" b="26667"/>
        <a:stretch>
          <a:fillRect/>
        </a:stretch>
      </xdr:blipFill>
      <xdr:spPr bwMode="auto">
        <a:xfrm>
          <a:off x="66675" y="476251"/>
          <a:ext cx="2133599" cy="10668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123826</xdr:rowOff>
    </xdr:from>
    <xdr:to>
      <xdr:col>3</xdr:col>
      <xdr:colOff>552449</xdr:colOff>
      <xdr:row>5</xdr:row>
      <xdr:rowOff>95251</xdr:rowOff>
    </xdr:to>
    <xdr:pic>
      <xdr:nvPicPr>
        <xdr:cNvPr id="2" name="Picture 1" descr="Resultado de imagen para secretaria de bienes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 t="27667" b="26667"/>
        <a:stretch>
          <a:fillRect/>
        </a:stretch>
      </xdr:blipFill>
      <xdr:spPr bwMode="auto">
        <a:xfrm>
          <a:off x="66674" y="123826"/>
          <a:ext cx="2695575" cy="10668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bienestar/documentos/fondo-de-aportaciones-para-la-infraestructura-social-fai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fais.bienestar.'gob.mx/" TargetMode="External"/><Relationship Id="rId1" Type="http://schemas.openxmlformats.org/officeDocument/2006/relationships/hyperlink" Target="https://www.gob.mx/bienestar/documentos/fondo-de-aportaciones-para-la-infraestructura-social-fais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fais.bienestar.'gob.mx/" TargetMode="External"/><Relationship Id="rId1" Type="http://schemas.openxmlformats.org/officeDocument/2006/relationships/hyperlink" Target="https://www.gob.mx/bienestar/documentos/fondo-de-aportaciones-para-la-infraestructura-social-fais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fais.bienestar.'gob.mx/" TargetMode="External"/><Relationship Id="rId1" Type="http://schemas.openxmlformats.org/officeDocument/2006/relationships/hyperlink" Target="https://www.gob.mx/bienestar/documentos/fondo-de-aportaciones-para-la-infraestructura-social-fais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0"/>
  <sheetViews>
    <sheetView topLeftCell="A19" zoomScale="120" zoomScaleNormal="120" workbookViewId="0">
      <selection sqref="A1:B1"/>
    </sheetView>
  </sheetViews>
  <sheetFormatPr baseColWidth="10" defaultRowHeight="11.25" x14ac:dyDescent="0.2"/>
  <cols>
    <col min="1" max="1" width="10.28515625" style="1" customWidth="1"/>
    <col min="2" max="3" width="11.42578125" style="1"/>
    <col min="4" max="4" width="10" style="1" customWidth="1"/>
    <col min="5" max="5" width="14.7109375" style="1" customWidth="1"/>
    <col min="6" max="6" width="12.5703125" style="3" customWidth="1"/>
    <col min="7" max="7" width="10.28515625" style="1" customWidth="1"/>
    <col min="8" max="8" width="43.7109375" style="1" customWidth="1"/>
    <col min="9" max="10" width="12.28515625" style="3" bestFit="1" customWidth="1"/>
    <col min="11" max="12" width="11.5703125" style="3" bestFit="1" customWidth="1"/>
    <col min="13" max="13" width="12.5703125" style="1" bestFit="1" customWidth="1"/>
    <col min="14" max="14" width="12.140625" style="1" bestFit="1" customWidth="1"/>
    <col min="15" max="15" width="11.5703125" style="1" bestFit="1" customWidth="1"/>
    <col min="16" max="16" width="12" style="1" customWidth="1"/>
    <col min="17" max="18" width="8.5703125" style="1" customWidth="1"/>
    <col min="19" max="19" width="11.42578125" style="1"/>
    <col min="20" max="20" width="9.7109375" style="3" customWidth="1"/>
    <col min="21" max="21" width="13.5703125" style="1" customWidth="1"/>
    <col min="22" max="16384" width="11.42578125" style="1"/>
  </cols>
  <sheetData>
    <row r="1" spans="1:21" ht="12.75" x14ac:dyDescent="0.2">
      <c r="A1" s="250" t="s">
        <v>126</v>
      </c>
      <c r="B1" s="250"/>
      <c r="F1" s="141"/>
      <c r="G1" s="2"/>
    </row>
    <row r="2" spans="1:21" ht="15" x14ac:dyDescent="0.25">
      <c r="A2"/>
    </row>
    <row r="3" spans="1:21" x14ac:dyDescent="0.2">
      <c r="K3" s="4" t="s">
        <v>0</v>
      </c>
    </row>
    <row r="4" spans="1:21" ht="18" x14ac:dyDescent="0.25">
      <c r="E4" s="251" t="s">
        <v>76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2"/>
      <c r="U4" s="5" t="s">
        <v>1</v>
      </c>
    </row>
    <row r="5" spans="1:21" ht="18.75" thickBot="1" x14ac:dyDescent="0.3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4"/>
      <c r="U5" s="6" t="s">
        <v>2</v>
      </c>
    </row>
    <row r="6" spans="1:21" ht="18" x14ac:dyDescent="0.25">
      <c r="E6" s="255" t="s">
        <v>3</v>
      </c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6"/>
      <c r="U6" s="7" t="s">
        <v>4</v>
      </c>
    </row>
    <row r="7" spans="1:21" ht="18.75" thickBot="1" x14ac:dyDescent="0.3">
      <c r="H7" s="95"/>
      <c r="K7" s="94" t="s">
        <v>70</v>
      </c>
      <c r="U7" s="8">
        <v>2019</v>
      </c>
    </row>
    <row r="8" spans="1:21" ht="12" thickTop="1" x14ac:dyDescent="0.2">
      <c r="U8" s="9"/>
    </row>
    <row r="9" spans="1:21" x14ac:dyDescent="0.2">
      <c r="A9" s="10"/>
      <c r="B9" s="11" t="s">
        <v>5</v>
      </c>
      <c r="C9" s="10"/>
      <c r="D9" s="10" t="s">
        <v>6</v>
      </c>
      <c r="E9" s="10"/>
      <c r="F9" s="12"/>
      <c r="G9" s="10"/>
      <c r="H9" s="10"/>
      <c r="I9" s="12"/>
      <c r="J9" s="12"/>
      <c r="K9" s="12"/>
      <c r="L9" s="12"/>
      <c r="M9" s="10"/>
      <c r="N9" s="10"/>
      <c r="O9" s="10"/>
      <c r="P9" s="10"/>
      <c r="Q9" s="10"/>
      <c r="R9" s="10"/>
      <c r="S9" s="10"/>
      <c r="T9" s="13" t="s">
        <v>7</v>
      </c>
      <c r="U9" s="14" t="s">
        <v>8</v>
      </c>
    </row>
    <row r="10" spans="1:21" x14ac:dyDescent="0.2">
      <c r="B10" s="15" t="s">
        <v>9</v>
      </c>
      <c r="D10" s="16" t="s">
        <v>10</v>
      </c>
      <c r="E10" s="1" t="s">
        <v>66</v>
      </c>
      <c r="T10" s="17" t="s">
        <v>11</v>
      </c>
    </row>
    <row r="11" spans="1:21" x14ac:dyDescent="0.2">
      <c r="B11" s="15"/>
      <c r="C11" s="18" t="s">
        <v>12</v>
      </c>
      <c r="D11" s="1" t="s">
        <v>13</v>
      </c>
      <c r="H11" s="15" t="s">
        <v>14</v>
      </c>
      <c r="L11" s="19" t="s">
        <v>15</v>
      </c>
      <c r="M11" s="132" t="s">
        <v>51</v>
      </c>
      <c r="O11" s="18" t="s">
        <v>16</v>
      </c>
      <c r="P11" s="20" t="s">
        <v>52</v>
      </c>
      <c r="Q11" s="154"/>
      <c r="T11" s="257" t="s">
        <v>71</v>
      </c>
      <c r="U11" s="258"/>
    </row>
    <row r="12" spans="1:21" ht="12" thickBot="1" x14ac:dyDescent="0.25"/>
    <row r="13" spans="1:21" ht="15" customHeight="1" x14ac:dyDescent="0.2">
      <c r="A13" s="273" t="s">
        <v>27</v>
      </c>
      <c r="B13" s="21"/>
      <c r="C13" s="22"/>
      <c r="D13" s="23"/>
      <c r="E13" s="23"/>
      <c r="F13" s="142"/>
      <c r="G13" s="276" t="s">
        <v>90</v>
      </c>
      <c r="H13" s="21"/>
      <c r="I13" s="24"/>
      <c r="J13" s="25"/>
      <c r="K13" s="25"/>
      <c r="L13" s="26"/>
      <c r="M13" s="27"/>
      <c r="N13" s="28"/>
      <c r="O13" s="28"/>
      <c r="P13" s="29"/>
      <c r="Q13" s="259" t="s">
        <v>17</v>
      </c>
      <c r="R13" s="260"/>
      <c r="S13" s="30" t="s">
        <v>18</v>
      </c>
      <c r="T13" s="31"/>
      <c r="U13" s="32" t="s">
        <v>19</v>
      </c>
    </row>
    <row r="14" spans="1:21" ht="15" customHeight="1" x14ac:dyDescent="0.2">
      <c r="A14" s="274"/>
      <c r="B14" s="279" t="s">
        <v>20</v>
      </c>
      <c r="C14" s="280"/>
      <c r="D14" s="33" t="s">
        <v>21</v>
      </c>
      <c r="E14" s="34"/>
      <c r="F14" s="143"/>
      <c r="G14" s="277"/>
      <c r="H14" s="35" t="s">
        <v>22</v>
      </c>
      <c r="I14" s="281" t="s">
        <v>23</v>
      </c>
      <c r="J14" s="282"/>
      <c r="K14" s="282"/>
      <c r="L14" s="283"/>
      <c r="M14" s="284" t="s">
        <v>54</v>
      </c>
      <c r="N14" s="285"/>
      <c r="O14" s="285"/>
      <c r="P14" s="286"/>
      <c r="Q14" s="261" t="s">
        <v>24</v>
      </c>
      <c r="R14" s="262"/>
      <c r="S14" s="33" t="s">
        <v>25</v>
      </c>
      <c r="T14" s="36"/>
      <c r="U14" s="37" t="s">
        <v>26</v>
      </c>
    </row>
    <row r="15" spans="1:21" s="48" customFormat="1" ht="17.25" thickBot="1" x14ac:dyDescent="0.3">
      <c r="A15" s="275"/>
      <c r="B15" s="38" t="s">
        <v>28</v>
      </c>
      <c r="C15" s="39" t="s">
        <v>29</v>
      </c>
      <c r="D15" s="40" t="s">
        <v>30</v>
      </c>
      <c r="E15" s="40" t="s">
        <v>31</v>
      </c>
      <c r="F15" s="144" t="s">
        <v>32</v>
      </c>
      <c r="G15" s="278"/>
      <c r="H15" s="41" t="s">
        <v>33</v>
      </c>
      <c r="I15" s="42" t="s">
        <v>34</v>
      </c>
      <c r="J15" s="43" t="s">
        <v>67</v>
      </c>
      <c r="K15" s="43" t="s">
        <v>35</v>
      </c>
      <c r="L15" s="44" t="s">
        <v>36</v>
      </c>
      <c r="M15" s="45" t="s">
        <v>34</v>
      </c>
      <c r="N15" s="38" t="s">
        <v>37</v>
      </c>
      <c r="O15" s="38" t="s">
        <v>38</v>
      </c>
      <c r="P15" s="93" t="s">
        <v>50</v>
      </c>
      <c r="Q15" s="263" t="s">
        <v>39</v>
      </c>
      <c r="R15" s="264"/>
      <c r="S15" s="40" t="s">
        <v>40</v>
      </c>
      <c r="T15" s="46" t="s">
        <v>41</v>
      </c>
      <c r="U15" s="47" t="s">
        <v>42</v>
      </c>
    </row>
    <row r="16" spans="1:21" s="48" customFormat="1" x14ac:dyDescent="0.25">
      <c r="A16" s="158"/>
      <c r="B16" s="159"/>
      <c r="C16" s="160"/>
      <c r="D16" s="161"/>
      <c r="E16" s="161"/>
      <c r="F16" s="162"/>
      <c r="G16" s="163"/>
      <c r="H16" s="163"/>
      <c r="I16" s="164"/>
      <c r="J16" s="165"/>
      <c r="K16" s="165"/>
      <c r="L16" s="166"/>
      <c r="M16" s="167"/>
      <c r="N16" s="159"/>
      <c r="O16" s="159"/>
      <c r="P16" s="168"/>
      <c r="Q16" s="174" t="s">
        <v>131</v>
      </c>
      <c r="R16" s="175" t="s">
        <v>132</v>
      </c>
      <c r="S16" s="161"/>
      <c r="T16" s="169"/>
      <c r="U16" s="170"/>
    </row>
    <row r="17" spans="1:21" ht="28.5" customHeight="1" x14ac:dyDescent="0.2">
      <c r="A17" s="49" t="s">
        <v>57</v>
      </c>
      <c r="B17" s="50" t="s">
        <v>74</v>
      </c>
      <c r="C17" s="51" t="s">
        <v>75</v>
      </c>
      <c r="D17" s="50" t="s">
        <v>53</v>
      </c>
      <c r="E17" s="112" t="s">
        <v>55</v>
      </c>
      <c r="F17" s="145" t="s">
        <v>101</v>
      </c>
      <c r="G17" s="137" t="s">
        <v>112</v>
      </c>
      <c r="H17" s="176" t="s">
        <v>102</v>
      </c>
      <c r="I17" s="187">
        <v>720000</v>
      </c>
      <c r="J17" s="188">
        <v>720000</v>
      </c>
      <c r="K17" s="188">
        <v>0</v>
      </c>
      <c r="L17" s="189">
        <v>0</v>
      </c>
      <c r="M17" s="187">
        <f t="shared" ref="M17:M24" si="0">N17</f>
        <v>0</v>
      </c>
      <c r="N17" s="188">
        <v>0</v>
      </c>
      <c r="O17" s="188">
        <v>0</v>
      </c>
      <c r="P17" s="189">
        <f t="shared" ref="P17:P31" si="1">I17-M17</f>
        <v>720000</v>
      </c>
      <c r="Q17" s="190">
        <v>40</v>
      </c>
      <c r="R17" s="191">
        <v>27</v>
      </c>
      <c r="S17" s="192" t="s">
        <v>49</v>
      </c>
      <c r="T17" s="193">
        <v>12</v>
      </c>
      <c r="U17" s="194" t="s">
        <v>42</v>
      </c>
    </row>
    <row r="18" spans="1:21" ht="30.75" customHeight="1" x14ac:dyDescent="0.2">
      <c r="A18" s="84" t="s">
        <v>57</v>
      </c>
      <c r="B18" s="85" t="s">
        <v>74</v>
      </c>
      <c r="C18" s="86" t="s">
        <v>75</v>
      </c>
      <c r="D18" s="85" t="s">
        <v>43</v>
      </c>
      <c r="E18" s="111" t="s">
        <v>55</v>
      </c>
      <c r="F18" s="146" t="s">
        <v>101</v>
      </c>
      <c r="G18" s="138" t="s">
        <v>113</v>
      </c>
      <c r="H18" s="52" t="s">
        <v>103</v>
      </c>
      <c r="I18" s="87">
        <v>98000</v>
      </c>
      <c r="J18" s="88">
        <v>98000</v>
      </c>
      <c r="K18" s="88">
        <v>0</v>
      </c>
      <c r="L18" s="89">
        <v>0</v>
      </c>
      <c r="M18" s="87">
        <f t="shared" si="0"/>
        <v>0</v>
      </c>
      <c r="N18" s="88">
        <v>0</v>
      </c>
      <c r="O18" s="88">
        <v>0</v>
      </c>
      <c r="P18" s="89">
        <f t="shared" si="1"/>
        <v>98000</v>
      </c>
      <c r="Q18" s="171">
        <v>67</v>
      </c>
      <c r="R18" s="90">
        <v>45</v>
      </c>
      <c r="S18" s="91" t="s">
        <v>49</v>
      </c>
      <c r="T18" s="114">
        <v>20</v>
      </c>
      <c r="U18" s="92" t="s">
        <v>42</v>
      </c>
    </row>
    <row r="19" spans="1:21" ht="29.25" customHeight="1" x14ac:dyDescent="0.2">
      <c r="A19" s="122" t="s">
        <v>57</v>
      </c>
      <c r="B19" s="50" t="s">
        <v>74</v>
      </c>
      <c r="C19" s="51" t="s">
        <v>75</v>
      </c>
      <c r="D19" s="50" t="s">
        <v>44</v>
      </c>
      <c r="E19" s="113" t="s">
        <v>55</v>
      </c>
      <c r="F19" s="145" t="s">
        <v>101</v>
      </c>
      <c r="G19" s="137" t="s">
        <v>114</v>
      </c>
      <c r="H19" s="52" t="s">
        <v>104</v>
      </c>
      <c r="I19" s="53">
        <v>196000</v>
      </c>
      <c r="J19" s="54">
        <v>196000</v>
      </c>
      <c r="K19" s="54">
        <v>0</v>
      </c>
      <c r="L19" s="55">
        <v>0</v>
      </c>
      <c r="M19" s="53">
        <f t="shared" si="0"/>
        <v>0</v>
      </c>
      <c r="N19" s="54">
        <v>0</v>
      </c>
      <c r="O19" s="54">
        <v>0</v>
      </c>
      <c r="P19" s="55">
        <f t="shared" si="1"/>
        <v>196000</v>
      </c>
      <c r="Q19" s="172">
        <v>134</v>
      </c>
      <c r="R19" s="78">
        <v>90</v>
      </c>
      <c r="S19" s="56" t="s">
        <v>49</v>
      </c>
      <c r="T19" s="115">
        <v>40</v>
      </c>
      <c r="U19" s="57" t="s">
        <v>42</v>
      </c>
    </row>
    <row r="20" spans="1:21" ht="38.25" customHeight="1" x14ac:dyDescent="0.2">
      <c r="A20" s="84" t="s">
        <v>57</v>
      </c>
      <c r="B20" s="85" t="s">
        <v>74</v>
      </c>
      <c r="C20" s="86" t="s">
        <v>75</v>
      </c>
      <c r="D20" s="85" t="s">
        <v>45</v>
      </c>
      <c r="E20" s="111" t="s">
        <v>55</v>
      </c>
      <c r="F20" s="146" t="s">
        <v>101</v>
      </c>
      <c r="G20" s="138" t="s">
        <v>115</v>
      </c>
      <c r="H20" s="52" t="s">
        <v>127</v>
      </c>
      <c r="I20" s="87">
        <v>98000</v>
      </c>
      <c r="J20" s="88">
        <v>98000</v>
      </c>
      <c r="K20" s="88">
        <v>0</v>
      </c>
      <c r="L20" s="89">
        <v>0</v>
      </c>
      <c r="M20" s="87">
        <f t="shared" si="0"/>
        <v>0</v>
      </c>
      <c r="N20" s="88">
        <v>0</v>
      </c>
      <c r="O20" s="88">
        <v>0</v>
      </c>
      <c r="P20" s="89">
        <f t="shared" si="1"/>
        <v>98000</v>
      </c>
      <c r="Q20" s="171">
        <v>67</v>
      </c>
      <c r="R20" s="90">
        <v>45</v>
      </c>
      <c r="S20" s="91" t="s">
        <v>49</v>
      </c>
      <c r="T20" s="114">
        <v>20</v>
      </c>
      <c r="U20" s="92" t="s">
        <v>42</v>
      </c>
    </row>
    <row r="21" spans="1:21" ht="28.5" customHeight="1" x14ac:dyDescent="0.2">
      <c r="A21" s="122" t="s">
        <v>57</v>
      </c>
      <c r="B21" s="79" t="s">
        <v>74</v>
      </c>
      <c r="C21" s="96" t="s">
        <v>75</v>
      </c>
      <c r="D21" s="79" t="s">
        <v>46</v>
      </c>
      <c r="E21" s="113" t="s">
        <v>55</v>
      </c>
      <c r="F21" s="147" t="s">
        <v>101</v>
      </c>
      <c r="G21" s="139" t="s">
        <v>129</v>
      </c>
      <c r="H21" s="52" t="s">
        <v>105</v>
      </c>
      <c r="I21" s="59">
        <v>98000</v>
      </c>
      <c r="J21" s="58">
        <v>98000</v>
      </c>
      <c r="K21" s="58">
        <v>0</v>
      </c>
      <c r="L21" s="81">
        <v>0</v>
      </c>
      <c r="M21" s="59">
        <v>0</v>
      </c>
      <c r="N21" s="58">
        <v>0</v>
      </c>
      <c r="O21" s="58">
        <v>0</v>
      </c>
      <c r="P21" s="81">
        <f t="shared" si="1"/>
        <v>98000</v>
      </c>
      <c r="Q21" s="173">
        <v>67</v>
      </c>
      <c r="R21" s="78">
        <v>45</v>
      </c>
      <c r="S21" s="82" t="s">
        <v>49</v>
      </c>
      <c r="T21" s="117">
        <v>20</v>
      </c>
      <c r="U21" s="83" t="s">
        <v>42</v>
      </c>
    </row>
    <row r="22" spans="1:21" ht="31.5" customHeight="1" x14ac:dyDescent="0.2">
      <c r="A22" s="84" t="s">
        <v>57</v>
      </c>
      <c r="B22" s="85" t="s">
        <v>74</v>
      </c>
      <c r="C22" s="86" t="s">
        <v>75</v>
      </c>
      <c r="D22" s="85" t="s">
        <v>59</v>
      </c>
      <c r="E22" s="111" t="s">
        <v>55</v>
      </c>
      <c r="F22" s="146" t="s">
        <v>101</v>
      </c>
      <c r="G22" s="138" t="s">
        <v>116</v>
      </c>
      <c r="H22" s="52" t="s">
        <v>106</v>
      </c>
      <c r="I22" s="87">
        <v>98000</v>
      </c>
      <c r="J22" s="88">
        <v>98000</v>
      </c>
      <c r="K22" s="88">
        <v>0</v>
      </c>
      <c r="L22" s="89">
        <v>0</v>
      </c>
      <c r="M22" s="87">
        <v>0</v>
      </c>
      <c r="N22" s="88">
        <v>0</v>
      </c>
      <c r="O22" s="88">
        <v>0</v>
      </c>
      <c r="P22" s="89">
        <f t="shared" si="1"/>
        <v>98000</v>
      </c>
      <c r="Q22" s="171">
        <v>67</v>
      </c>
      <c r="R22" s="90">
        <v>45</v>
      </c>
      <c r="S22" s="91" t="s">
        <v>49</v>
      </c>
      <c r="T22" s="114">
        <v>20</v>
      </c>
      <c r="U22" s="92" t="s">
        <v>42</v>
      </c>
    </row>
    <row r="23" spans="1:21" ht="30" customHeight="1" x14ac:dyDescent="0.2">
      <c r="A23" s="122" t="s">
        <v>57</v>
      </c>
      <c r="B23" s="79" t="s">
        <v>74</v>
      </c>
      <c r="C23" s="96" t="s">
        <v>75</v>
      </c>
      <c r="D23" s="79" t="s">
        <v>60</v>
      </c>
      <c r="E23" s="113" t="s">
        <v>55</v>
      </c>
      <c r="F23" s="147" t="s">
        <v>101</v>
      </c>
      <c r="G23" s="139" t="s">
        <v>117</v>
      </c>
      <c r="H23" s="52" t="s">
        <v>107</v>
      </c>
      <c r="I23" s="59">
        <v>49000</v>
      </c>
      <c r="J23" s="58">
        <v>49000</v>
      </c>
      <c r="K23" s="58">
        <v>0</v>
      </c>
      <c r="L23" s="81">
        <v>0</v>
      </c>
      <c r="M23" s="59">
        <v>0</v>
      </c>
      <c r="N23" s="58">
        <v>0</v>
      </c>
      <c r="O23" s="58">
        <v>0</v>
      </c>
      <c r="P23" s="81">
        <f t="shared" si="1"/>
        <v>49000</v>
      </c>
      <c r="Q23" s="173">
        <v>33</v>
      </c>
      <c r="R23" s="78">
        <v>23</v>
      </c>
      <c r="S23" s="82" t="s">
        <v>49</v>
      </c>
      <c r="T23" s="117">
        <v>10</v>
      </c>
      <c r="U23" s="83" t="s">
        <v>42</v>
      </c>
    </row>
    <row r="24" spans="1:21" ht="30" customHeight="1" x14ac:dyDescent="0.2">
      <c r="A24" s="84" t="s">
        <v>57</v>
      </c>
      <c r="B24" s="85" t="s">
        <v>74</v>
      </c>
      <c r="C24" s="86" t="s">
        <v>75</v>
      </c>
      <c r="D24" s="85" t="s">
        <v>61</v>
      </c>
      <c r="E24" s="111" t="s">
        <v>77</v>
      </c>
      <c r="F24" s="146" t="s">
        <v>109</v>
      </c>
      <c r="G24" s="138" t="s">
        <v>118</v>
      </c>
      <c r="H24" s="118" t="s">
        <v>108</v>
      </c>
      <c r="I24" s="87">
        <v>1544606.29</v>
      </c>
      <c r="J24" s="88">
        <v>1544606.29</v>
      </c>
      <c r="K24" s="88">
        <v>0</v>
      </c>
      <c r="L24" s="89">
        <v>0</v>
      </c>
      <c r="M24" s="87">
        <f t="shared" si="0"/>
        <v>0</v>
      </c>
      <c r="N24" s="88">
        <v>0</v>
      </c>
      <c r="O24" s="88">
        <v>0</v>
      </c>
      <c r="P24" s="89">
        <f t="shared" si="1"/>
        <v>1544606.29</v>
      </c>
      <c r="Q24" s="171">
        <v>605</v>
      </c>
      <c r="R24" s="90">
        <v>403</v>
      </c>
      <c r="S24" s="91" t="s">
        <v>58</v>
      </c>
      <c r="T24" s="114">
        <v>2482.63</v>
      </c>
      <c r="U24" s="92" t="s">
        <v>42</v>
      </c>
    </row>
    <row r="25" spans="1:21" ht="30.75" customHeight="1" x14ac:dyDescent="0.2">
      <c r="A25" s="122" t="s">
        <v>57</v>
      </c>
      <c r="B25" s="79" t="s">
        <v>74</v>
      </c>
      <c r="C25" s="96" t="s">
        <v>75</v>
      </c>
      <c r="D25" s="79" t="s">
        <v>63</v>
      </c>
      <c r="E25" s="113" t="s">
        <v>77</v>
      </c>
      <c r="F25" s="147" t="s">
        <v>110</v>
      </c>
      <c r="G25" s="139" t="s">
        <v>128</v>
      </c>
      <c r="H25" s="176" t="s">
        <v>124</v>
      </c>
      <c r="I25" s="59">
        <v>1450803.14</v>
      </c>
      <c r="J25" s="58">
        <v>1450803.14</v>
      </c>
      <c r="K25" s="58">
        <v>0</v>
      </c>
      <c r="L25" s="81">
        <v>0</v>
      </c>
      <c r="M25" s="59">
        <v>0</v>
      </c>
      <c r="N25" s="58">
        <v>0</v>
      </c>
      <c r="O25" s="58">
        <v>0</v>
      </c>
      <c r="P25" s="81">
        <f t="shared" si="1"/>
        <v>1450803.14</v>
      </c>
      <c r="Q25" s="173">
        <v>336</v>
      </c>
      <c r="R25" s="78">
        <v>224</v>
      </c>
      <c r="S25" s="82" t="s">
        <v>58</v>
      </c>
      <c r="T25" s="117">
        <v>1530.9</v>
      </c>
      <c r="U25" s="83" t="s">
        <v>42</v>
      </c>
    </row>
    <row r="26" spans="1:21" ht="37.5" customHeight="1" x14ac:dyDescent="0.2">
      <c r="A26" s="84" t="s">
        <v>57</v>
      </c>
      <c r="B26" s="85" t="s">
        <v>74</v>
      </c>
      <c r="C26" s="86" t="s">
        <v>75</v>
      </c>
      <c r="D26" s="85" t="s">
        <v>64</v>
      </c>
      <c r="E26" s="111" t="s">
        <v>125</v>
      </c>
      <c r="F26" s="146" t="s">
        <v>101</v>
      </c>
      <c r="G26" s="138" t="s">
        <v>119</v>
      </c>
      <c r="H26" s="52" t="s">
        <v>130</v>
      </c>
      <c r="I26" s="87">
        <v>483601.05</v>
      </c>
      <c r="J26" s="88">
        <v>483601.05</v>
      </c>
      <c r="K26" s="88">
        <v>0</v>
      </c>
      <c r="L26" s="89">
        <v>0</v>
      </c>
      <c r="M26" s="87">
        <v>0</v>
      </c>
      <c r="N26" s="88">
        <v>0</v>
      </c>
      <c r="O26" s="88">
        <v>0</v>
      </c>
      <c r="P26" s="89">
        <f t="shared" si="1"/>
        <v>483601.05</v>
      </c>
      <c r="Q26" s="171">
        <v>504</v>
      </c>
      <c r="R26" s="90">
        <v>336</v>
      </c>
      <c r="S26" s="91" t="s">
        <v>69</v>
      </c>
      <c r="T26" s="114">
        <v>150</v>
      </c>
      <c r="U26" s="92" t="s">
        <v>42</v>
      </c>
    </row>
    <row r="27" spans="1:21" ht="21.75" customHeight="1" x14ac:dyDescent="0.2">
      <c r="A27" s="136" t="s">
        <v>57</v>
      </c>
      <c r="B27" s="79" t="s">
        <v>74</v>
      </c>
      <c r="C27" s="96" t="s">
        <v>75</v>
      </c>
      <c r="D27" s="79" t="s">
        <v>65</v>
      </c>
      <c r="E27" s="113" t="s">
        <v>55</v>
      </c>
      <c r="F27" s="147" t="s">
        <v>101</v>
      </c>
      <c r="G27" s="139" t="s">
        <v>120</v>
      </c>
      <c r="H27" s="52" t="s">
        <v>96</v>
      </c>
      <c r="I27" s="195">
        <v>2700000</v>
      </c>
      <c r="J27" s="196">
        <v>2700000</v>
      </c>
      <c r="K27" s="196">
        <v>0</v>
      </c>
      <c r="L27" s="197">
        <v>0</v>
      </c>
      <c r="M27" s="195">
        <v>0</v>
      </c>
      <c r="N27" s="196">
        <v>0</v>
      </c>
      <c r="O27" s="196">
        <v>0</v>
      </c>
      <c r="P27" s="197">
        <f t="shared" si="1"/>
        <v>2700000</v>
      </c>
      <c r="Q27" s="198">
        <v>151</v>
      </c>
      <c r="R27" s="199">
        <v>101</v>
      </c>
      <c r="S27" s="200" t="s">
        <v>49</v>
      </c>
      <c r="T27" s="201">
        <v>45</v>
      </c>
      <c r="U27" s="202" t="s">
        <v>42</v>
      </c>
    </row>
    <row r="28" spans="1:21" ht="30.75" customHeight="1" x14ac:dyDescent="0.2">
      <c r="A28" s="84" t="s">
        <v>57</v>
      </c>
      <c r="B28" s="85" t="s">
        <v>74</v>
      </c>
      <c r="C28" s="86" t="s">
        <v>75</v>
      </c>
      <c r="D28" s="85" t="s">
        <v>93</v>
      </c>
      <c r="E28" s="111" t="s">
        <v>55</v>
      </c>
      <c r="F28" s="146" t="s">
        <v>101</v>
      </c>
      <c r="G28" s="138" t="s">
        <v>121</v>
      </c>
      <c r="H28" s="52" t="s">
        <v>97</v>
      </c>
      <c r="I28" s="87">
        <v>1136800</v>
      </c>
      <c r="J28" s="88">
        <v>1136800</v>
      </c>
      <c r="K28" s="88">
        <v>0</v>
      </c>
      <c r="L28" s="89">
        <v>0</v>
      </c>
      <c r="M28" s="87">
        <v>0</v>
      </c>
      <c r="N28" s="88">
        <v>0</v>
      </c>
      <c r="O28" s="88">
        <v>0</v>
      </c>
      <c r="P28" s="89">
        <f t="shared" si="1"/>
        <v>1136800</v>
      </c>
      <c r="Q28" s="171">
        <v>779</v>
      </c>
      <c r="R28" s="90">
        <v>520</v>
      </c>
      <c r="S28" s="91" t="s">
        <v>49</v>
      </c>
      <c r="T28" s="114">
        <v>232</v>
      </c>
      <c r="U28" s="92" t="s">
        <v>42</v>
      </c>
    </row>
    <row r="29" spans="1:21" ht="30.75" customHeight="1" x14ac:dyDescent="0.2">
      <c r="A29" s="136" t="s">
        <v>57</v>
      </c>
      <c r="B29" s="79" t="s">
        <v>74</v>
      </c>
      <c r="C29" s="96" t="s">
        <v>75</v>
      </c>
      <c r="D29" s="79" t="s">
        <v>94</v>
      </c>
      <c r="E29" s="113" t="s">
        <v>79</v>
      </c>
      <c r="F29" s="147" t="s">
        <v>101</v>
      </c>
      <c r="G29" s="139" t="s">
        <v>122</v>
      </c>
      <c r="H29" s="52" t="s">
        <v>98</v>
      </c>
      <c r="I29" s="59">
        <v>505770.06</v>
      </c>
      <c r="J29" s="58">
        <v>505770.06</v>
      </c>
      <c r="K29" s="58">
        <v>0</v>
      </c>
      <c r="L29" s="81">
        <v>0</v>
      </c>
      <c r="M29" s="59">
        <v>0</v>
      </c>
      <c r="N29" s="58">
        <v>0</v>
      </c>
      <c r="O29" s="58">
        <v>0</v>
      </c>
      <c r="P29" s="81">
        <f t="shared" si="1"/>
        <v>505770.06</v>
      </c>
      <c r="Q29" s="173">
        <v>120</v>
      </c>
      <c r="R29" s="78">
        <v>80</v>
      </c>
      <c r="S29" s="82" t="s">
        <v>69</v>
      </c>
      <c r="T29" s="117">
        <v>1</v>
      </c>
      <c r="U29" s="83" t="s">
        <v>42</v>
      </c>
    </row>
    <row r="30" spans="1:21" ht="32.25" customHeight="1" x14ac:dyDescent="0.2">
      <c r="A30" s="84" t="s">
        <v>57</v>
      </c>
      <c r="B30" s="85" t="s">
        <v>74</v>
      </c>
      <c r="C30" s="86" t="s">
        <v>75</v>
      </c>
      <c r="D30" s="85" t="s">
        <v>95</v>
      </c>
      <c r="E30" s="111" t="s">
        <v>79</v>
      </c>
      <c r="F30" s="146" t="s">
        <v>101</v>
      </c>
      <c r="G30" s="138" t="s">
        <v>123</v>
      </c>
      <c r="H30" s="52" t="s">
        <v>100</v>
      </c>
      <c r="I30" s="87">
        <v>300000</v>
      </c>
      <c r="J30" s="88">
        <v>300000</v>
      </c>
      <c r="K30" s="88">
        <v>0</v>
      </c>
      <c r="L30" s="89">
        <v>0</v>
      </c>
      <c r="M30" s="87">
        <v>0</v>
      </c>
      <c r="N30" s="88">
        <v>0</v>
      </c>
      <c r="O30" s="88">
        <v>0</v>
      </c>
      <c r="P30" s="89">
        <f t="shared" si="1"/>
        <v>300000</v>
      </c>
      <c r="Q30" s="171">
        <v>120</v>
      </c>
      <c r="R30" s="90">
        <v>80</v>
      </c>
      <c r="S30" s="91" t="s">
        <v>69</v>
      </c>
      <c r="T30" s="114">
        <v>1</v>
      </c>
      <c r="U30" s="92" t="s">
        <v>42</v>
      </c>
    </row>
    <row r="31" spans="1:21" ht="22.5" customHeight="1" x14ac:dyDescent="0.2">
      <c r="A31" s="122" t="s">
        <v>57</v>
      </c>
      <c r="B31" s="79" t="s">
        <v>74</v>
      </c>
      <c r="C31" s="96" t="s">
        <v>75</v>
      </c>
      <c r="D31" s="79" t="s">
        <v>99</v>
      </c>
      <c r="E31" s="116" t="s">
        <v>56</v>
      </c>
      <c r="F31" s="147" t="s">
        <v>111</v>
      </c>
      <c r="G31" s="80"/>
      <c r="H31" s="118" t="s">
        <v>62</v>
      </c>
      <c r="I31" s="59">
        <f t="shared" ref="I31" si="2">J31</f>
        <v>193440.42</v>
      </c>
      <c r="J31" s="58">
        <v>193440.42</v>
      </c>
      <c r="K31" s="58">
        <v>0</v>
      </c>
      <c r="L31" s="81">
        <v>0</v>
      </c>
      <c r="M31" s="59">
        <f t="shared" ref="M31" si="3">N31</f>
        <v>0</v>
      </c>
      <c r="N31" s="58">
        <v>0</v>
      </c>
      <c r="O31" s="58">
        <v>0</v>
      </c>
      <c r="P31" s="81">
        <f t="shared" si="1"/>
        <v>193440.42</v>
      </c>
      <c r="Q31" s="173">
        <v>330</v>
      </c>
      <c r="R31" s="78">
        <v>220</v>
      </c>
      <c r="S31" s="82" t="s">
        <v>69</v>
      </c>
      <c r="T31" s="110">
        <v>1</v>
      </c>
      <c r="U31" s="83" t="s">
        <v>42</v>
      </c>
    </row>
    <row r="32" spans="1:21" ht="12" thickBot="1" x14ac:dyDescent="0.25">
      <c r="A32" s="97"/>
      <c r="B32" s="98"/>
      <c r="C32" s="99"/>
      <c r="D32" s="100"/>
      <c r="E32" s="101"/>
      <c r="F32" s="148"/>
      <c r="G32" s="102"/>
      <c r="H32" s="103"/>
      <c r="I32" s="104">
        <f>SUM(I17:I31)</f>
        <v>9672020.9600000009</v>
      </c>
      <c r="J32" s="105">
        <f>SUM(J17:J31)</f>
        <v>9672020.9600000009</v>
      </c>
      <c r="K32" s="105">
        <f>SUM(K17:K31)</f>
        <v>0</v>
      </c>
      <c r="L32" s="106">
        <f>SUM(L17:L31)</f>
        <v>0</v>
      </c>
      <c r="M32" s="104">
        <v>0</v>
      </c>
      <c r="N32" s="105">
        <f>SUM(N17:N31)</f>
        <v>0</v>
      </c>
      <c r="O32" s="105">
        <f>SUM(O17:O31)</f>
        <v>0</v>
      </c>
      <c r="P32" s="106">
        <f>SUM(P17:P31)</f>
        <v>9672020.9600000009</v>
      </c>
      <c r="Q32" s="155"/>
      <c r="R32" s="107"/>
      <c r="S32" s="98"/>
      <c r="T32" s="108"/>
      <c r="U32" s="109"/>
    </row>
    <row r="33" spans="1:21" x14ac:dyDescent="0.2">
      <c r="A33" s="60"/>
      <c r="B33" s="60"/>
      <c r="C33" s="60"/>
      <c r="D33" s="60"/>
      <c r="E33" s="60"/>
      <c r="F33" s="66"/>
      <c r="G33" s="60"/>
      <c r="H33" s="61"/>
      <c r="I33" s="62">
        <f>I32</f>
        <v>9672020.9600000009</v>
      </c>
      <c r="J33" s="63">
        <f>J32</f>
        <v>9672020.9600000009</v>
      </c>
      <c r="K33" s="64">
        <v>0</v>
      </c>
      <c r="L33" s="65">
        <v>0</v>
      </c>
      <c r="M33" s="62">
        <v>0</v>
      </c>
      <c r="N33" s="63">
        <v>0</v>
      </c>
      <c r="O33" s="64">
        <v>0</v>
      </c>
      <c r="P33" s="65">
        <f>P32</f>
        <v>9672020.9600000009</v>
      </c>
      <c r="Q33" s="156"/>
      <c r="R33" s="66"/>
      <c r="S33" s="60"/>
      <c r="T33" s="67"/>
      <c r="U33" s="60"/>
    </row>
    <row r="34" spans="1:21" x14ac:dyDescent="0.2">
      <c r="A34" s="60"/>
      <c r="B34" s="60"/>
      <c r="C34" s="60"/>
      <c r="D34" s="60"/>
      <c r="E34" s="60"/>
      <c r="F34" s="66"/>
      <c r="G34" s="60"/>
      <c r="H34" s="61"/>
      <c r="I34" s="68">
        <f>I32</f>
        <v>9672020.9600000009</v>
      </c>
      <c r="J34" s="69">
        <f>J32</f>
        <v>9672020.9600000009</v>
      </c>
      <c r="K34" s="69">
        <v>0</v>
      </c>
      <c r="L34" s="70">
        <v>0</v>
      </c>
      <c r="M34" s="68">
        <v>0</v>
      </c>
      <c r="N34" s="69">
        <v>0</v>
      </c>
      <c r="O34" s="69">
        <v>0</v>
      </c>
      <c r="P34" s="70">
        <f>P33</f>
        <v>9672020.9600000009</v>
      </c>
      <c r="Q34" s="157"/>
      <c r="R34" s="66"/>
      <c r="S34" s="60"/>
      <c r="T34" s="66"/>
      <c r="U34" s="60"/>
    </row>
    <row r="35" spans="1:21" ht="12" thickBot="1" x14ac:dyDescent="0.25">
      <c r="A35" s="60"/>
      <c r="B35" s="60"/>
      <c r="C35" s="60"/>
      <c r="D35" s="60"/>
      <c r="E35" s="134" t="s">
        <v>91</v>
      </c>
      <c r="F35" s="134" t="s">
        <v>92</v>
      </c>
      <c r="G35" s="134"/>
      <c r="H35" s="61"/>
      <c r="I35" s="71">
        <f>I32</f>
        <v>9672020.9600000009</v>
      </c>
      <c r="J35" s="72">
        <f>J32</f>
        <v>9672020.9600000009</v>
      </c>
      <c r="K35" s="72">
        <v>0</v>
      </c>
      <c r="L35" s="73">
        <v>0</v>
      </c>
      <c r="M35" s="71">
        <v>0</v>
      </c>
      <c r="N35" s="72">
        <v>0</v>
      </c>
      <c r="O35" s="72">
        <v>0</v>
      </c>
      <c r="P35" s="73">
        <f>P33</f>
        <v>9672020.9600000009</v>
      </c>
      <c r="Q35" s="156"/>
      <c r="R35" s="66"/>
      <c r="S35" s="60"/>
      <c r="T35" s="66"/>
      <c r="U35" s="60"/>
    </row>
    <row r="36" spans="1:21" x14ac:dyDescent="0.2">
      <c r="E36" s="135" t="s">
        <v>80</v>
      </c>
      <c r="F36" s="149">
        <v>967202.09</v>
      </c>
      <c r="G36" s="133">
        <v>967202.09</v>
      </c>
      <c r="J36" s="74"/>
      <c r="R36" s="3"/>
    </row>
    <row r="37" spans="1:21" x14ac:dyDescent="0.2">
      <c r="E37" s="135" t="s">
        <v>81</v>
      </c>
      <c r="F37" s="149">
        <v>967202.09</v>
      </c>
      <c r="G37" s="133">
        <f>F36+F37</f>
        <v>1934404.18</v>
      </c>
      <c r="H37" s="18"/>
      <c r="I37" s="140">
        <v>9672020.9600000009</v>
      </c>
      <c r="J37" s="74"/>
      <c r="R37" s="3"/>
    </row>
    <row r="38" spans="1:21" x14ac:dyDescent="0.2">
      <c r="E38" s="135" t="s">
        <v>82</v>
      </c>
      <c r="F38" s="149">
        <v>967202.09</v>
      </c>
      <c r="G38" s="133">
        <f>F36+F37+F38</f>
        <v>2901606.27</v>
      </c>
      <c r="I38" s="74"/>
      <c r="J38" s="74"/>
      <c r="R38" s="3"/>
    </row>
    <row r="39" spans="1:21" x14ac:dyDescent="0.2">
      <c r="E39" s="135" t="s">
        <v>83</v>
      </c>
      <c r="F39" s="149">
        <v>967202.09</v>
      </c>
      <c r="G39" s="133">
        <f>F36+F37+F38+F39</f>
        <v>3868808.36</v>
      </c>
      <c r="H39" s="123"/>
      <c r="I39" s="124"/>
      <c r="J39" s="120"/>
    </row>
    <row r="40" spans="1:21" x14ac:dyDescent="0.2">
      <c r="E40" s="135" t="s">
        <v>84</v>
      </c>
      <c r="F40" s="149">
        <v>967202.09</v>
      </c>
      <c r="G40" s="133">
        <f>F36+F37+F38+F39+F40</f>
        <v>4836010.45</v>
      </c>
      <c r="H40" s="121"/>
      <c r="I40" s="17"/>
      <c r="J40" s="120"/>
    </row>
    <row r="41" spans="1:21" ht="12" x14ac:dyDescent="0.2">
      <c r="E41" s="135" t="s">
        <v>85</v>
      </c>
      <c r="F41" s="149">
        <v>967202.09</v>
      </c>
      <c r="G41" s="133">
        <f>F36+F37+F38+F39+F40+F41</f>
        <v>5803212.54</v>
      </c>
      <c r="H41" s="18"/>
      <c r="I41" s="125"/>
      <c r="R41" s="3"/>
    </row>
    <row r="42" spans="1:21" ht="12" x14ac:dyDescent="0.2">
      <c r="A42" s="268" t="s">
        <v>68</v>
      </c>
      <c r="B42" s="268"/>
      <c r="C42" s="268"/>
      <c r="D42" s="75"/>
      <c r="E42" s="135" t="s">
        <v>86</v>
      </c>
      <c r="F42" s="149">
        <v>967202.09</v>
      </c>
      <c r="G42" s="133">
        <f>G41+F42</f>
        <v>6770414.6299999999</v>
      </c>
      <c r="H42" s="75"/>
      <c r="I42" s="76"/>
      <c r="J42" s="76"/>
      <c r="K42" s="268" t="s">
        <v>138</v>
      </c>
      <c r="L42" s="268"/>
      <c r="M42" s="268"/>
      <c r="N42" s="268"/>
      <c r="O42" s="268"/>
      <c r="P42" s="269" t="s">
        <v>73</v>
      </c>
      <c r="Q42" s="269"/>
      <c r="R42" s="269"/>
      <c r="S42" s="269"/>
      <c r="T42" s="269"/>
      <c r="U42" s="269"/>
    </row>
    <row r="43" spans="1:21" x14ac:dyDescent="0.2">
      <c r="A43" s="270" t="s">
        <v>72</v>
      </c>
      <c r="B43" s="270"/>
      <c r="C43" s="270"/>
      <c r="E43" s="135" t="s">
        <v>87</v>
      </c>
      <c r="F43" s="149">
        <v>967202.09</v>
      </c>
      <c r="G43" s="133">
        <f>G42+F43</f>
        <v>7737616.7199999997</v>
      </c>
      <c r="I43" s="17"/>
      <c r="K43" s="271" t="s">
        <v>47</v>
      </c>
      <c r="L43" s="272"/>
      <c r="M43" s="272"/>
      <c r="N43" s="272"/>
      <c r="O43" s="272"/>
      <c r="R43" s="265" t="s">
        <v>48</v>
      </c>
      <c r="S43" s="265"/>
      <c r="T43" s="265"/>
      <c r="U43" s="77"/>
    </row>
    <row r="44" spans="1:21" x14ac:dyDescent="0.2">
      <c r="E44" s="135" t="s">
        <v>88</v>
      </c>
      <c r="F44" s="149">
        <v>967202.09</v>
      </c>
      <c r="G44" s="133">
        <f>G43+F44</f>
        <v>8704818.8100000005</v>
      </c>
      <c r="R44" s="265"/>
      <c r="S44" s="265"/>
      <c r="T44" s="265"/>
    </row>
    <row r="45" spans="1:21" x14ac:dyDescent="0.2">
      <c r="E45" s="135" t="s">
        <v>89</v>
      </c>
      <c r="F45" s="149">
        <v>967202.09</v>
      </c>
      <c r="G45" s="133">
        <f>G44+F45</f>
        <v>9672020.9000000004</v>
      </c>
      <c r="J45" s="126"/>
    </row>
    <row r="46" spans="1:21" ht="16.5" x14ac:dyDescent="0.3">
      <c r="A46" s="127"/>
      <c r="E46" s="54" t="s">
        <v>34</v>
      </c>
      <c r="F46" s="152">
        <f>SUM(F36:F45)</f>
        <v>9672020.9000000004</v>
      </c>
      <c r="G46" s="133">
        <v>0</v>
      </c>
      <c r="H46" s="95"/>
    </row>
    <row r="47" spans="1:21" ht="16.5" x14ac:dyDescent="0.3">
      <c r="A47" s="266" t="s">
        <v>78</v>
      </c>
      <c r="B47" s="267"/>
      <c r="C47" s="267"/>
      <c r="D47" s="267"/>
      <c r="E47" s="267"/>
      <c r="F47" s="267"/>
      <c r="G47" s="267"/>
      <c r="H47" s="267"/>
      <c r="I47" s="267"/>
      <c r="J47" s="267"/>
      <c r="K47" s="267"/>
    </row>
    <row r="48" spans="1:21" ht="16.5" x14ac:dyDescent="0.3">
      <c r="A48" s="129"/>
      <c r="B48" s="130"/>
      <c r="C48" s="130"/>
      <c r="D48" s="130"/>
      <c r="E48" s="130"/>
      <c r="F48" s="153">
        <v>4632000</v>
      </c>
      <c r="G48" s="130"/>
      <c r="H48" s="130"/>
      <c r="I48" s="130"/>
      <c r="J48" s="130"/>
      <c r="K48" s="130"/>
    </row>
    <row r="49" spans="1:11" ht="16.5" x14ac:dyDescent="0.3">
      <c r="A49" s="129"/>
      <c r="B49" s="130"/>
      <c r="C49" s="130"/>
      <c r="D49" s="130"/>
      <c r="E49" s="130"/>
      <c r="F49" s="153">
        <f>F46+F48</f>
        <v>14304020.9</v>
      </c>
      <c r="G49" s="130"/>
      <c r="H49" s="130"/>
      <c r="I49" s="130"/>
      <c r="J49" s="130"/>
      <c r="K49" s="130"/>
    </row>
    <row r="50" spans="1:11" ht="12.75" customHeight="1" x14ac:dyDescent="0.25">
      <c r="A50" s="128"/>
      <c r="D50" s="16"/>
      <c r="E50" s="3"/>
      <c r="F50" s="151"/>
      <c r="G50" s="131"/>
      <c r="H50" s="119"/>
    </row>
    <row r="51" spans="1:11" x14ac:dyDescent="0.2">
      <c r="E51" s="3"/>
      <c r="F51" s="151"/>
      <c r="G51" s="131"/>
      <c r="H51" s="60"/>
    </row>
    <row r="52" spans="1:11" x14ac:dyDescent="0.2">
      <c r="E52" s="3"/>
      <c r="F52" s="151"/>
      <c r="G52" s="131"/>
      <c r="H52" s="60"/>
    </row>
    <row r="53" spans="1:11" x14ac:dyDescent="0.2">
      <c r="E53" s="3"/>
      <c r="F53" s="151"/>
      <c r="G53" s="131"/>
      <c r="H53" s="60"/>
    </row>
    <row r="54" spans="1:11" x14ac:dyDescent="0.2">
      <c r="E54" s="3"/>
      <c r="F54" s="151"/>
      <c r="G54" s="131"/>
      <c r="H54" s="60"/>
    </row>
    <row r="55" spans="1:11" x14ac:dyDescent="0.2">
      <c r="E55" s="3"/>
      <c r="F55" s="151"/>
      <c r="G55" s="131"/>
      <c r="H55" s="60"/>
    </row>
    <row r="56" spans="1:11" x14ac:dyDescent="0.2">
      <c r="E56" s="3"/>
      <c r="F56" s="151"/>
      <c r="G56" s="131"/>
      <c r="H56" s="60"/>
    </row>
    <row r="57" spans="1:11" x14ac:dyDescent="0.2">
      <c r="E57" s="3"/>
      <c r="F57" s="151"/>
      <c r="G57" s="131"/>
      <c r="H57" s="60"/>
    </row>
    <row r="58" spans="1:11" x14ac:dyDescent="0.2">
      <c r="E58" s="3"/>
      <c r="F58" s="151"/>
      <c r="G58" s="131"/>
      <c r="H58" s="60"/>
    </row>
    <row r="59" spans="1:11" x14ac:dyDescent="0.2">
      <c r="E59" s="3"/>
      <c r="F59" s="150"/>
      <c r="G59" s="131"/>
      <c r="H59" s="60"/>
    </row>
    <row r="60" spans="1:11" x14ac:dyDescent="0.2">
      <c r="E60" s="3"/>
      <c r="F60" s="150"/>
      <c r="G60" s="131"/>
      <c r="H60" s="60"/>
    </row>
    <row r="61" spans="1:11" x14ac:dyDescent="0.2">
      <c r="E61" s="3"/>
      <c r="F61" s="150"/>
      <c r="G61" s="131"/>
      <c r="H61" s="60"/>
    </row>
    <row r="62" spans="1:11" x14ac:dyDescent="0.2">
      <c r="E62" s="3"/>
      <c r="F62" s="150"/>
      <c r="G62" s="131"/>
      <c r="H62" s="60"/>
    </row>
    <row r="63" spans="1:11" x14ac:dyDescent="0.2">
      <c r="E63" s="3"/>
      <c r="F63" s="150"/>
      <c r="G63" s="131"/>
      <c r="H63" s="60"/>
    </row>
    <row r="64" spans="1:11" x14ac:dyDescent="0.2">
      <c r="E64" s="3"/>
      <c r="F64" s="150"/>
      <c r="G64" s="131"/>
      <c r="H64" s="60"/>
    </row>
    <row r="65" spans="5:8" x14ac:dyDescent="0.2">
      <c r="E65" s="3"/>
      <c r="F65" s="150"/>
      <c r="G65" s="131"/>
      <c r="H65" s="60"/>
    </row>
    <row r="66" spans="5:8" x14ac:dyDescent="0.2">
      <c r="E66" s="3"/>
      <c r="F66" s="150"/>
      <c r="G66" s="131"/>
      <c r="H66" s="60"/>
    </row>
    <row r="67" spans="5:8" x14ac:dyDescent="0.2">
      <c r="E67" s="3"/>
      <c r="F67" s="150"/>
      <c r="G67" s="131"/>
      <c r="H67" s="60"/>
    </row>
    <row r="68" spans="5:8" x14ac:dyDescent="0.2">
      <c r="E68" s="3"/>
      <c r="F68" s="150"/>
      <c r="G68" s="131"/>
      <c r="H68" s="60"/>
    </row>
    <row r="69" spans="5:8" x14ac:dyDescent="0.2">
      <c r="E69" s="3"/>
      <c r="F69" s="150"/>
      <c r="G69" s="131"/>
      <c r="H69" s="60"/>
    </row>
    <row r="70" spans="5:8" x14ac:dyDescent="0.2">
      <c r="E70" s="3"/>
      <c r="F70" s="150"/>
      <c r="G70" s="131"/>
      <c r="H70" s="60"/>
    </row>
    <row r="71" spans="5:8" x14ac:dyDescent="0.2">
      <c r="E71" s="3"/>
      <c r="F71" s="150"/>
      <c r="G71" s="131"/>
      <c r="H71" s="60"/>
    </row>
    <row r="72" spans="5:8" x14ac:dyDescent="0.2">
      <c r="E72" s="3"/>
      <c r="F72" s="150"/>
      <c r="G72" s="131"/>
      <c r="H72" s="60"/>
    </row>
    <row r="73" spans="5:8" x14ac:dyDescent="0.2">
      <c r="F73" s="150"/>
      <c r="G73" s="131"/>
    </row>
    <row r="74" spans="5:8" x14ac:dyDescent="0.2">
      <c r="F74" s="150"/>
      <c r="G74" s="131"/>
    </row>
    <row r="75" spans="5:8" x14ac:dyDescent="0.2">
      <c r="F75" s="150"/>
      <c r="G75" s="131"/>
    </row>
    <row r="76" spans="5:8" x14ac:dyDescent="0.2">
      <c r="F76" s="150"/>
      <c r="G76" s="131"/>
    </row>
    <row r="77" spans="5:8" x14ac:dyDescent="0.2">
      <c r="F77" s="150"/>
      <c r="G77" s="131"/>
    </row>
    <row r="78" spans="5:8" x14ac:dyDescent="0.2">
      <c r="F78" s="150"/>
      <c r="G78" s="131"/>
    </row>
    <row r="79" spans="5:8" x14ac:dyDescent="0.2">
      <c r="F79" s="150"/>
      <c r="G79" s="131"/>
    </row>
    <row r="80" spans="5:8" x14ac:dyDescent="0.2">
      <c r="F80" s="150"/>
      <c r="G80" s="131"/>
    </row>
  </sheetData>
  <mergeCells count="21">
    <mergeCell ref="Q13:R13"/>
    <mergeCell ref="Q14:R14"/>
    <mergeCell ref="Q15:R15"/>
    <mergeCell ref="R44:T44"/>
    <mergeCell ref="A47:K47"/>
    <mergeCell ref="A42:C42"/>
    <mergeCell ref="K42:O42"/>
    <mergeCell ref="P42:U42"/>
    <mergeCell ref="A43:C43"/>
    <mergeCell ref="K43:O43"/>
    <mergeCell ref="R43:T43"/>
    <mergeCell ref="A13:A15"/>
    <mergeCell ref="G13:G15"/>
    <mergeCell ref="B14:C14"/>
    <mergeCell ref="I14:L14"/>
    <mergeCell ref="M14:P14"/>
    <mergeCell ref="A1:B1"/>
    <mergeCell ref="E4:T4"/>
    <mergeCell ref="E5:T5"/>
    <mergeCell ref="E6:T6"/>
    <mergeCell ref="T11:U11"/>
  </mergeCells>
  <hyperlinks>
    <hyperlink ref="A47" r:id="rId1"/>
  </hyperlinks>
  <printOptions horizontalCentered="1"/>
  <pageMargins left="0.23622047244094491" right="0.23622047244094491" top="0.35433070866141736" bottom="0.35433070866141736" header="0.31496062992125984" footer="0.31496062992125984"/>
  <pageSetup paperSize="5"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0"/>
  <sheetViews>
    <sheetView topLeftCell="C13" workbookViewId="0">
      <selection activeCell="H19" sqref="H19"/>
    </sheetView>
  </sheetViews>
  <sheetFormatPr baseColWidth="10" defaultRowHeight="11.25" x14ac:dyDescent="0.2"/>
  <cols>
    <col min="1" max="1" width="10.28515625" style="1" customWidth="1"/>
    <col min="2" max="3" width="11.42578125" style="1"/>
    <col min="4" max="4" width="10" style="1" customWidth="1"/>
    <col min="5" max="5" width="14.7109375" style="1" customWidth="1"/>
    <col min="6" max="6" width="12.5703125" style="3" customWidth="1"/>
    <col min="7" max="7" width="10.28515625" style="1" customWidth="1"/>
    <col min="8" max="8" width="43.7109375" style="1" customWidth="1"/>
    <col min="9" max="10" width="12.28515625" style="3" bestFit="1" customWidth="1"/>
    <col min="11" max="12" width="11.5703125" style="3" bestFit="1" customWidth="1"/>
    <col min="13" max="13" width="12.5703125" style="1" bestFit="1" customWidth="1"/>
    <col min="14" max="14" width="12.140625" style="1" bestFit="1" customWidth="1"/>
    <col min="15" max="15" width="11.5703125" style="1" bestFit="1" customWidth="1"/>
    <col min="16" max="16" width="12" style="1" customWidth="1"/>
    <col min="17" max="18" width="8.5703125" style="1" customWidth="1"/>
    <col min="19" max="19" width="11.42578125" style="1"/>
    <col min="20" max="20" width="9.7109375" style="3" customWidth="1"/>
    <col min="21" max="21" width="13.5703125" style="1" customWidth="1"/>
    <col min="22" max="16384" width="11.42578125" style="1"/>
  </cols>
  <sheetData>
    <row r="1" spans="1:21" ht="12.75" x14ac:dyDescent="0.2">
      <c r="A1" s="250" t="s">
        <v>133</v>
      </c>
      <c r="B1" s="250"/>
      <c r="F1" s="141"/>
      <c r="G1" s="2"/>
    </row>
    <row r="2" spans="1:21" ht="15" x14ac:dyDescent="0.25">
      <c r="A2"/>
    </row>
    <row r="3" spans="1:21" x14ac:dyDescent="0.2">
      <c r="K3" s="4" t="s">
        <v>0</v>
      </c>
    </row>
    <row r="4" spans="1:21" ht="18" x14ac:dyDescent="0.25">
      <c r="E4" s="251" t="s">
        <v>76</v>
      </c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2"/>
      <c r="U4" s="5" t="s">
        <v>1</v>
      </c>
    </row>
    <row r="5" spans="1:21" ht="18.75" thickBot="1" x14ac:dyDescent="0.3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4"/>
      <c r="U5" s="6" t="s">
        <v>2</v>
      </c>
    </row>
    <row r="6" spans="1:21" ht="18" x14ac:dyDescent="0.25">
      <c r="E6" s="255" t="s">
        <v>3</v>
      </c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S6" s="255"/>
      <c r="T6" s="256"/>
      <c r="U6" s="7" t="s">
        <v>4</v>
      </c>
    </row>
    <row r="7" spans="1:21" ht="18.75" thickBot="1" x14ac:dyDescent="0.3">
      <c r="H7" s="95"/>
      <c r="K7" s="94" t="s">
        <v>134</v>
      </c>
      <c r="U7" s="8">
        <v>2019</v>
      </c>
    </row>
    <row r="8" spans="1:21" ht="12" thickTop="1" x14ac:dyDescent="0.2">
      <c r="U8" s="9"/>
    </row>
    <row r="9" spans="1:21" x14ac:dyDescent="0.2">
      <c r="A9" s="10"/>
      <c r="B9" s="11" t="s">
        <v>5</v>
      </c>
      <c r="C9" s="10"/>
      <c r="D9" s="10" t="s">
        <v>6</v>
      </c>
      <c r="E9" s="10"/>
      <c r="F9" s="12"/>
      <c r="G9" s="10"/>
      <c r="H9" s="10"/>
      <c r="I9" s="12"/>
      <c r="J9" s="12"/>
      <c r="K9" s="12"/>
      <c r="L9" s="12"/>
      <c r="M9" s="10"/>
      <c r="N9" s="10"/>
      <c r="O9" s="10"/>
      <c r="P9" s="10"/>
      <c r="Q9" s="10"/>
      <c r="R9" s="10"/>
      <c r="S9" s="10"/>
      <c r="T9" s="13" t="s">
        <v>7</v>
      </c>
      <c r="U9" s="14" t="s">
        <v>8</v>
      </c>
    </row>
    <row r="10" spans="1:21" x14ac:dyDescent="0.2">
      <c r="B10" s="15" t="s">
        <v>9</v>
      </c>
      <c r="D10" s="16" t="s">
        <v>10</v>
      </c>
      <c r="E10" s="1" t="s">
        <v>66</v>
      </c>
      <c r="T10" s="17" t="s">
        <v>11</v>
      </c>
    </row>
    <row r="11" spans="1:21" x14ac:dyDescent="0.2">
      <c r="B11" s="15"/>
      <c r="C11" s="18" t="s">
        <v>12</v>
      </c>
      <c r="D11" s="1" t="s">
        <v>13</v>
      </c>
      <c r="H11" s="15" t="s">
        <v>14</v>
      </c>
      <c r="L11" s="19" t="s">
        <v>15</v>
      </c>
      <c r="M11" s="182" t="s">
        <v>51</v>
      </c>
      <c r="O11" s="18" t="s">
        <v>16</v>
      </c>
      <c r="P11" s="20" t="s">
        <v>52</v>
      </c>
      <c r="Q11" s="154"/>
      <c r="T11" s="257" t="s">
        <v>71</v>
      </c>
      <c r="U11" s="258"/>
    </row>
    <row r="12" spans="1:21" ht="12" thickBot="1" x14ac:dyDescent="0.25"/>
    <row r="13" spans="1:21" ht="15" customHeight="1" x14ac:dyDescent="0.2">
      <c r="A13" s="273" t="s">
        <v>27</v>
      </c>
      <c r="B13" s="21"/>
      <c r="C13" s="22"/>
      <c r="D13" s="23"/>
      <c r="E13" s="23"/>
      <c r="F13" s="142"/>
      <c r="G13" s="276" t="s">
        <v>90</v>
      </c>
      <c r="H13" s="21"/>
      <c r="I13" s="24"/>
      <c r="J13" s="25"/>
      <c r="K13" s="25"/>
      <c r="L13" s="26"/>
      <c r="M13" s="27"/>
      <c r="N13" s="28"/>
      <c r="O13" s="28"/>
      <c r="P13" s="29"/>
      <c r="Q13" s="259" t="s">
        <v>17</v>
      </c>
      <c r="R13" s="260"/>
      <c r="S13" s="30" t="s">
        <v>18</v>
      </c>
      <c r="T13" s="31"/>
      <c r="U13" s="32" t="s">
        <v>19</v>
      </c>
    </row>
    <row r="14" spans="1:21" ht="15" customHeight="1" x14ac:dyDescent="0.2">
      <c r="A14" s="274"/>
      <c r="B14" s="279" t="s">
        <v>20</v>
      </c>
      <c r="C14" s="280"/>
      <c r="D14" s="33" t="s">
        <v>21</v>
      </c>
      <c r="E14" s="34"/>
      <c r="F14" s="143"/>
      <c r="G14" s="277"/>
      <c r="H14" s="35" t="s">
        <v>22</v>
      </c>
      <c r="I14" s="281" t="s">
        <v>23</v>
      </c>
      <c r="J14" s="282"/>
      <c r="K14" s="282"/>
      <c r="L14" s="283"/>
      <c r="M14" s="284" t="s">
        <v>54</v>
      </c>
      <c r="N14" s="285"/>
      <c r="O14" s="285"/>
      <c r="P14" s="286"/>
      <c r="Q14" s="261" t="s">
        <v>24</v>
      </c>
      <c r="R14" s="262"/>
      <c r="S14" s="33" t="s">
        <v>25</v>
      </c>
      <c r="T14" s="36"/>
      <c r="U14" s="37" t="s">
        <v>26</v>
      </c>
    </row>
    <row r="15" spans="1:21" s="48" customFormat="1" ht="17.25" thickBot="1" x14ac:dyDescent="0.3">
      <c r="A15" s="275"/>
      <c r="B15" s="38" t="s">
        <v>28</v>
      </c>
      <c r="C15" s="177" t="s">
        <v>29</v>
      </c>
      <c r="D15" s="181" t="s">
        <v>30</v>
      </c>
      <c r="E15" s="181" t="s">
        <v>31</v>
      </c>
      <c r="F15" s="144" t="s">
        <v>32</v>
      </c>
      <c r="G15" s="278"/>
      <c r="H15" s="41" t="s">
        <v>33</v>
      </c>
      <c r="I15" s="42" t="s">
        <v>34</v>
      </c>
      <c r="J15" s="43" t="s">
        <v>67</v>
      </c>
      <c r="K15" s="43" t="s">
        <v>35</v>
      </c>
      <c r="L15" s="44" t="s">
        <v>36</v>
      </c>
      <c r="M15" s="45" t="s">
        <v>34</v>
      </c>
      <c r="N15" s="38" t="s">
        <v>37</v>
      </c>
      <c r="O15" s="38" t="s">
        <v>38</v>
      </c>
      <c r="P15" s="93" t="s">
        <v>50</v>
      </c>
      <c r="Q15" s="263" t="s">
        <v>39</v>
      </c>
      <c r="R15" s="264"/>
      <c r="S15" s="181" t="s">
        <v>40</v>
      </c>
      <c r="T15" s="46" t="s">
        <v>41</v>
      </c>
      <c r="U15" s="47" t="s">
        <v>42</v>
      </c>
    </row>
    <row r="16" spans="1:21" s="48" customFormat="1" x14ac:dyDescent="0.25">
      <c r="A16" s="158"/>
      <c r="B16" s="159"/>
      <c r="C16" s="160"/>
      <c r="D16" s="161"/>
      <c r="E16" s="161"/>
      <c r="F16" s="162"/>
      <c r="G16" s="163"/>
      <c r="H16" s="163"/>
      <c r="I16" s="164"/>
      <c r="J16" s="165"/>
      <c r="K16" s="165"/>
      <c r="L16" s="166"/>
      <c r="M16" s="167"/>
      <c r="N16" s="159"/>
      <c r="O16" s="159"/>
      <c r="P16" s="168"/>
      <c r="Q16" s="185" t="s">
        <v>131</v>
      </c>
      <c r="R16" s="160" t="s">
        <v>132</v>
      </c>
      <c r="S16" s="161"/>
      <c r="T16" s="169"/>
      <c r="U16" s="170"/>
    </row>
    <row r="17" spans="1:21" ht="28.5" customHeight="1" x14ac:dyDescent="0.2">
      <c r="A17" s="136" t="s">
        <v>57</v>
      </c>
      <c r="B17" s="79" t="s">
        <v>74</v>
      </c>
      <c r="C17" s="96" t="s">
        <v>75</v>
      </c>
      <c r="D17" s="79" t="s">
        <v>53</v>
      </c>
      <c r="E17" s="183" t="s">
        <v>55</v>
      </c>
      <c r="F17" s="147" t="s">
        <v>101</v>
      </c>
      <c r="G17" s="139" t="s">
        <v>112</v>
      </c>
      <c r="H17" s="52" t="s">
        <v>102</v>
      </c>
      <c r="I17" s="59">
        <v>680000</v>
      </c>
      <c r="J17" s="58">
        <v>680000</v>
      </c>
      <c r="K17" s="58">
        <v>0</v>
      </c>
      <c r="L17" s="81">
        <v>0</v>
      </c>
      <c r="M17" s="59">
        <f t="shared" ref="M17:M24" si="0">N17</f>
        <v>0</v>
      </c>
      <c r="N17" s="58">
        <v>0</v>
      </c>
      <c r="O17" s="58">
        <v>0</v>
      </c>
      <c r="P17" s="81">
        <f t="shared" ref="P17:P31" si="1">I17-M17</f>
        <v>680000</v>
      </c>
      <c r="Q17" s="184">
        <v>33</v>
      </c>
      <c r="R17" s="78">
        <v>23</v>
      </c>
      <c r="S17" s="82" t="s">
        <v>49</v>
      </c>
      <c r="T17" s="117">
        <v>10</v>
      </c>
      <c r="U17" s="83" t="s">
        <v>42</v>
      </c>
    </row>
    <row r="18" spans="1:21" ht="30.75" customHeight="1" x14ac:dyDescent="0.2">
      <c r="A18" s="84" t="s">
        <v>57</v>
      </c>
      <c r="B18" s="85" t="s">
        <v>74</v>
      </c>
      <c r="C18" s="86" t="s">
        <v>75</v>
      </c>
      <c r="D18" s="85" t="s">
        <v>43</v>
      </c>
      <c r="E18" s="111" t="s">
        <v>55</v>
      </c>
      <c r="F18" s="146" t="s">
        <v>101</v>
      </c>
      <c r="G18" s="138" t="s">
        <v>113</v>
      </c>
      <c r="H18" s="52" t="s">
        <v>103</v>
      </c>
      <c r="I18" s="87">
        <v>98000</v>
      </c>
      <c r="J18" s="88">
        <v>98000</v>
      </c>
      <c r="K18" s="88">
        <v>0</v>
      </c>
      <c r="L18" s="89">
        <v>0</v>
      </c>
      <c r="M18" s="87">
        <f t="shared" si="0"/>
        <v>0</v>
      </c>
      <c r="N18" s="88">
        <v>0</v>
      </c>
      <c r="O18" s="88">
        <v>0</v>
      </c>
      <c r="P18" s="89">
        <f t="shared" si="1"/>
        <v>98000</v>
      </c>
      <c r="Q18" s="171">
        <v>67</v>
      </c>
      <c r="R18" s="90">
        <v>45</v>
      </c>
      <c r="S18" s="91" t="s">
        <v>49</v>
      </c>
      <c r="T18" s="114">
        <v>20</v>
      </c>
      <c r="U18" s="92" t="s">
        <v>42</v>
      </c>
    </row>
    <row r="19" spans="1:21" ht="38.25" customHeight="1" x14ac:dyDescent="0.2">
      <c r="A19" s="122" t="s">
        <v>57</v>
      </c>
      <c r="B19" s="50" t="s">
        <v>74</v>
      </c>
      <c r="C19" s="51" t="s">
        <v>75</v>
      </c>
      <c r="D19" s="50" t="s">
        <v>44</v>
      </c>
      <c r="E19" s="113" t="s">
        <v>55</v>
      </c>
      <c r="F19" s="145" t="s">
        <v>101</v>
      </c>
      <c r="G19" s="137" t="s">
        <v>114</v>
      </c>
      <c r="H19" s="52" t="s">
        <v>104</v>
      </c>
      <c r="I19" s="53">
        <v>196000</v>
      </c>
      <c r="J19" s="54">
        <v>196000</v>
      </c>
      <c r="K19" s="54">
        <v>0</v>
      </c>
      <c r="L19" s="55">
        <v>0</v>
      </c>
      <c r="M19" s="53">
        <f t="shared" si="0"/>
        <v>0</v>
      </c>
      <c r="N19" s="54">
        <v>0</v>
      </c>
      <c r="O19" s="54">
        <v>0</v>
      </c>
      <c r="P19" s="55">
        <f t="shared" si="1"/>
        <v>196000</v>
      </c>
      <c r="Q19" s="172">
        <v>134</v>
      </c>
      <c r="R19" s="78">
        <v>90</v>
      </c>
      <c r="S19" s="56" t="s">
        <v>49</v>
      </c>
      <c r="T19" s="115">
        <v>40</v>
      </c>
      <c r="U19" s="57" t="s">
        <v>42</v>
      </c>
    </row>
    <row r="20" spans="1:21" ht="38.25" customHeight="1" x14ac:dyDescent="0.2">
      <c r="A20" s="84" t="s">
        <v>57</v>
      </c>
      <c r="B20" s="85" t="s">
        <v>74</v>
      </c>
      <c r="C20" s="86" t="s">
        <v>75</v>
      </c>
      <c r="D20" s="85" t="s">
        <v>45</v>
      </c>
      <c r="E20" s="111" t="s">
        <v>55</v>
      </c>
      <c r="F20" s="146" t="s">
        <v>101</v>
      </c>
      <c r="G20" s="138" t="s">
        <v>115</v>
      </c>
      <c r="H20" s="52" t="s">
        <v>127</v>
      </c>
      <c r="I20" s="87">
        <v>98000</v>
      </c>
      <c r="J20" s="88">
        <v>98000</v>
      </c>
      <c r="K20" s="88">
        <v>0</v>
      </c>
      <c r="L20" s="89">
        <v>0</v>
      </c>
      <c r="M20" s="87">
        <f t="shared" si="0"/>
        <v>0</v>
      </c>
      <c r="N20" s="88">
        <v>0</v>
      </c>
      <c r="O20" s="88">
        <v>0</v>
      </c>
      <c r="P20" s="89">
        <f t="shared" si="1"/>
        <v>98000</v>
      </c>
      <c r="Q20" s="171">
        <v>67</v>
      </c>
      <c r="R20" s="90">
        <v>45</v>
      </c>
      <c r="S20" s="91" t="s">
        <v>49</v>
      </c>
      <c r="T20" s="114">
        <v>20</v>
      </c>
      <c r="U20" s="92" t="s">
        <v>42</v>
      </c>
    </row>
    <row r="21" spans="1:21" ht="28.5" customHeight="1" x14ac:dyDescent="0.2">
      <c r="A21" s="122" t="s">
        <v>57</v>
      </c>
      <c r="B21" s="79" t="s">
        <v>74</v>
      </c>
      <c r="C21" s="96" t="s">
        <v>75</v>
      </c>
      <c r="D21" s="79" t="s">
        <v>46</v>
      </c>
      <c r="E21" s="113" t="s">
        <v>55</v>
      </c>
      <c r="F21" s="147" t="s">
        <v>101</v>
      </c>
      <c r="G21" s="139" t="s">
        <v>129</v>
      </c>
      <c r="H21" s="52" t="s">
        <v>105</v>
      </c>
      <c r="I21" s="59">
        <v>98000</v>
      </c>
      <c r="J21" s="58">
        <v>98000</v>
      </c>
      <c r="K21" s="58">
        <v>0</v>
      </c>
      <c r="L21" s="81">
        <v>0</v>
      </c>
      <c r="M21" s="59">
        <v>0</v>
      </c>
      <c r="N21" s="58">
        <v>0</v>
      </c>
      <c r="O21" s="58">
        <v>0</v>
      </c>
      <c r="P21" s="81">
        <f t="shared" si="1"/>
        <v>98000</v>
      </c>
      <c r="Q21" s="173">
        <v>67</v>
      </c>
      <c r="R21" s="78">
        <v>45</v>
      </c>
      <c r="S21" s="82" t="s">
        <v>49</v>
      </c>
      <c r="T21" s="117">
        <v>20</v>
      </c>
      <c r="U21" s="83" t="s">
        <v>42</v>
      </c>
    </row>
    <row r="22" spans="1:21" ht="39.75" customHeight="1" x14ac:dyDescent="0.2">
      <c r="A22" s="84" t="s">
        <v>57</v>
      </c>
      <c r="B22" s="85" t="s">
        <v>74</v>
      </c>
      <c r="C22" s="86" t="s">
        <v>75</v>
      </c>
      <c r="D22" s="85" t="s">
        <v>59</v>
      </c>
      <c r="E22" s="111" t="s">
        <v>55</v>
      </c>
      <c r="F22" s="146" t="s">
        <v>101</v>
      </c>
      <c r="G22" s="138" t="s">
        <v>116</v>
      </c>
      <c r="H22" s="52" t="s">
        <v>106</v>
      </c>
      <c r="I22" s="87">
        <v>98000</v>
      </c>
      <c r="J22" s="88">
        <v>98000</v>
      </c>
      <c r="K22" s="88">
        <v>0</v>
      </c>
      <c r="L22" s="89">
        <v>0</v>
      </c>
      <c r="M22" s="87">
        <v>0</v>
      </c>
      <c r="N22" s="88">
        <v>0</v>
      </c>
      <c r="O22" s="88">
        <v>0</v>
      </c>
      <c r="P22" s="89">
        <f t="shared" si="1"/>
        <v>98000</v>
      </c>
      <c r="Q22" s="171">
        <v>67</v>
      </c>
      <c r="R22" s="90">
        <v>45</v>
      </c>
      <c r="S22" s="91" t="s">
        <v>49</v>
      </c>
      <c r="T22" s="114">
        <v>20</v>
      </c>
      <c r="U22" s="92" t="s">
        <v>42</v>
      </c>
    </row>
    <row r="23" spans="1:21" ht="30" customHeight="1" x14ac:dyDescent="0.2">
      <c r="A23" s="122" t="s">
        <v>57</v>
      </c>
      <c r="B23" s="79" t="s">
        <v>74</v>
      </c>
      <c r="C23" s="96" t="s">
        <v>75</v>
      </c>
      <c r="D23" s="79" t="s">
        <v>60</v>
      </c>
      <c r="E23" s="113" t="s">
        <v>55</v>
      </c>
      <c r="F23" s="147" t="s">
        <v>101</v>
      </c>
      <c r="G23" s="139" t="s">
        <v>117</v>
      </c>
      <c r="H23" s="52" t="s">
        <v>107</v>
      </c>
      <c r="I23" s="59">
        <v>49000</v>
      </c>
      <c r="J23" s="58">
        <v>49000</v>
      </c>
      <c r="K23" s="58">
        <v>0</v>
      </c>
      <c r="L23" s="81">
        <v>0</v>
      </c>
      <c r="M23" s="59">
        <v>0</v>
      </c>
      <c r="N23" s="58">
        <v>0</v>
      </c>
      <c r="O23" s="58">
        <v>0</v>
      </c>
      <c r="P23" s="81">
        <f t="shared" si="1"/>
        <v>49000</v>
      </c>
      <c r="Q23" s="173">
        <v>33</v>
      </c>
      <c r="R23" s="78">
        <v>23</v>
      </c>
      <c r="S23" s="82" t="s">
        <v>49</v>
      </c>
      <c r="T23" s="117">
        <v>10</v>
      </c>
      <c r="U23" s="83" t="s">
        <v>42</v>
      </c>
    </row>
    <row r="24" spans="1:21" ht="42" customHeight="1" x14ac:dyDescent="0.2">
      <c r="A24" s="84" t="s">
        <v>57</v>
      </c>
      <c r="B24" s="85" t="s">
        <v>74</v>
      </c>
      <c r="C24" s="86" t="s">
        <v>75</v>
      </c>
      <c r="D24" s="85" t="s">
        <v>61</v>
      </c>
      <c r="E24" s="111" t="s">
        <v>77</v>
      </c>
      <c r="F24" s="146" t="s">
        <v>109</v>
      </c>
      <c r="G24" s="138" t="s">
        <v>118</v>
      </c>
      <c r="H24" s="118" t="s">
        <v>108</v>
      </c>
      <c r="I24" s="87">
        <v>1544606.29</v>
      </c>
      <c r="J24" s="88">
        <v>1544606.29</v>
      </c>
      <c r="K24" s="88">
        <v>0</v>
      </c>
      <c r="L24" s="89">
        <v>0</v>
      </c>
      <c r="M24" s="87">
        <f t="shared" si="0"/>
        <v>0</v>
      </c>
      <c r="N24" s="88">
        <v>0</v>
      </c>
      <c r="O24" s="88">
        <v>0</v>
      </c>
      <c r="P24" s="89">
        <f t="shared" si="1"/>
        <v>1544606.29</v>
      </c>
      <c r="Q24" s="171">
        <v>605</v>
      </c>
      <c r="R24" s="90">
        <v>403</v>
      </c>
      <c r="S24" s="91" t="s">
        <v>58</v>
      </c>
      <c r="T24" s="114">
        <v>2482.63</v>
      </c>
      <c r="U24" s="92" t="s">
        <v>42</v>
      </c>
    </row>
    <row r="25" spans="1:21" ht="40.5" customHeight="1" x14ac:dyDescent="0.2">
      <c r="A25" s="122" t="s">
        <v>57</v>
      </c>
      <c r="B25" s="79" t="s">
        <v>74</v>
      </c>
      <c r="C25" s="96" t="s">
        <v>75</v>
      </c>
      <c r="D25" s="79" t="s">
        <v>63</v>
      </c>
      <c r="E25" s="113" t="s">
        <v>77</v>
      </c>
      <c r="F25" s="147" t="s">
        <v>110</v>
      </c>
      <c r="G25" s="139" t="s">
        <v>128</v>
      </c>
      <c r="H25" s="52" t="s">
        <v>124</v>
      </c>
      <c r="I25" s="59">
        <v>1450803.14</v>
      </c>
      <c r="J25" s="58">
        <v>1450803.14</v>
      </c>
      <c r="K25" s="58">
        <v>0</v>
      </c>
      <c r="L25" s="81">
        <v>0</v>
      </c>
      <c r="M25" s="59">
        <v>0</v>
      </c>
      <c r="N25" s="58">
        <v>0</v>
      </c>
      <c r="O25" s="58">
        <v>0</v>
      </c>
      <c r="P25" s="81">
        <f t="shared" si="1"/>
        <v>1450803.14</v>
      </c>
      <c r="Q25" s="173">
        <v>336</v>
      </c>
      <c r="R25" s="78">
        <v>224</v>
      </c>
      <c r="S25" s="82" t="s">
        <v>58</v>
      </c>
      <c r="T25" s="117">
        <v>1530.9</v>
      </c>
      <c r="U25" s="83" t="s">
        <v>42</v>
      </c>
    </row>
    <row r="26" spans="1:21" ht="37.5" customHeight="1" x14ac:dyDescent="0.2">
      <c r="A26" s="84" t="s">
        <v>57</v>
      </c>
      <c r="B26" s="85" t="s">
        <v>74</v>
      </c>
      <c r="C26" s="86" t="s">
        <v>75</v>
      </c>
      <c r="D26" s="85" t="s">
        <v>64</v>
      </c>
      <c r="E26" s="111" t="s">
        <v>125</v>
      </c>
      <c r="F26" s="146" t="s">
        <v>101</v>
      </c>
      <c r="G26" s="186" t="s">
        <v>135</v>
      </c>
      <c r="H26" s="52" t="s">
        <v>130</v>
      </c>
      <c r="I26" s="87">
        <v>483601.05</v>
      </c>
      <c r="J26" s="88">
        <v>483601.05</v>
      </c>
      <c r="K26" s="88">
        <v>0</v>
      </c>
      <c r="L26" s="89">
        <v>0</v>
      </c>
      <c r="M26" s="87">
        <v>0</v>
      </c>
      <c r="N26" s="88">
        <v>0</v>
      </c>
      <c r="O26" s="88">
        <v>0</v>
      </c>
      <c r="P26" s="89">
        <f t="shared" si="1"/>
        <v>483601.05</v>
      </c>
      <c r="Q26" s="171">
        <v>504</v>
      </c>
      <c r="R26" s="90">
        <v>336</v>
      </c>
      <c r="S26" s="91" t="s">
        <v>69</v>
      </c>
      <c r="T26" s="114">
        <v>150</v>
      </c>
      <c r="U26" s="92" t="s">
        <v>42</v>
      </c>
    </row>
    <row r="27" spans="1:21" ht="21.75" customHeight="1" x14ac:dyDescent="0.2">
      <c r="A27" s="136" t="s">
        <v>57</v>
      </c>
      <c r="B27" s="79" t="s">
        <v>74</v>
      </c>
      <c r="C27" s="96" t="s">
        <v>75</v>
      </c>
      <c r="D27" s="79" t="s">
        <v>65</v>
      </c>
      <c r="E27" s="113" t="s">
        <v>55</v>
      </c>
      <c r="F27" s="147" t="s">
        <v>101</v>
      </c>
      <c r="G27" s="139" t="s">
        <v>120</v>
      </c>
      <c r="H27" s="52" t="s">
        <v>96</v>
      </c>
      <c r="I27" s="59">
        <v>2740000</v>
      </c>
      <c r="J27" s="58">
        <v>2740000</v>
      </c>
      <c r="K27" s="58">
        <v>0</v>
      </c>
      <c r="L27" s="81">
        <v>0</v>
      </c>
      <c r="M27" s="59">
        <v>0</v>
      </c>
      <c r="N27" s="58">
        <v>0</v>
      </c>
      <c r="O27" s="58">
        <v>0</v>
      </c>
      <c r="P27" s="81">
        <f t="shared" si="1"/>
        <v>2740000</v>
      </c>
      <c r="Q27" s="173">
        <v>134</v>
      </c>
      <c r="R27" s="78">
        <v>90</v>
      </c>
      <c r="S27" s="82" t="s">
        <v>49</v>
      </c>
      <c r="T27" s="117">
        <v>40</v>
      </c>
      <c r="U27" s="83" t="s">
        <v>42</v>
      </c>
    </row>
    <row r="28" spans="1:21" ht="30.75" customHeight="1" x14ac:dyDescent="0.2">
      <c r="A28" s="84" t="s">
        <v>57</v>
      </c>
      <c r="B28" s="85" t="s">
        <v>74</v>
      </c>
      <c r="C28" s="86" t="s">
        <v>75</v>
      </c>
      <c r="D28" s="85" t="s">
        <v>93</v>
      </c>
      <c r="E28" s="111" t="s">
        <v>55</v>
      </c>
      <c r="F28" s="146" t="s">
        <v>101</v>
      </c>
      <c r="G28" s="138" t="s">
        <v>121</v>
      </c>
      <c r="H28" s="52" t="s">
        <v>97</v>
      </c>
      <c r="I28" s="87">
        <v>1136800</v>
      </c>
      <c r="J28" s="88">
        <v>1136800</v>
      </c>
      <c r="K28" s="88">
        <v>0</v>
      </c>
      <c r="L28" s="89">
        <v>0</v>
      </c>
      <c r="M28" s="87">
        <v>0</v>
      </c>
      <c r="N28" s="88">
        <v>0</v>
      </c>
      <c r="O28" s="88">
        <v>0</v>
      </c>
      <c r="P28" s="89">
        <f t="shared" si="1"/>
        <v>1136800</v>
      </c>
      <c r="Q28" s="171">
        <v>779</v>
      </c>
      <c r="R28" s="90">
        <v>520</v>
      </c>
      <c r="S28" s="91" t="s">
        <v>49</v>
      </c>
      <c r="T28" s="114">
        <v>232</v>
      </c>
      <c r="U28" s="92" t="s">
        <v>42</v>
      </c>
    </row>
    <row r="29" spans="1:21" ht="30.75" customHeight="1" x14ac:dyDescent="0.2">
      <c r="A29" s="136" t="s">
        <v>57</v>
      </c>
      <c r="B29" s="79" t="s">
        <v>74</v>
      </c>
      <c r="C29" s="96" t="s">
        <v>75</v>
      </c>
      <c r="D29" s="79" t="s">
        <v>94</v>
      </c>
      <c r="E29" s="113" t="s">
        <v>79</v>
      </c>
      <c r="F29" s="147" t="s">
        <v>101</v>
      </c>
      <c r="G29" s="139" t="s">
        <v>122</v>
      </c>
      <c r="H29" s="52" t="s">
        <v>98</v>
      </c>
      <c r="I29" s="59">
        <v>505770.06</v>
      </c>
      <c r="J29" s="58">
        <v>505770.06</v>
      </c>
      <c r="K29" s="58">
        <v>0</v>
      </c>
      <c r="L29" s="81">
        <v>0</v>
      </c>
      <c r="M29" s="59">
        <v>0</v>
      </c>
      <c r="N29" s="58">
        <v>0</v>
      </c>
      <c r="O29" s="58">
        <v>0</v>
      </c>
      <c r="P29" s="81">
        <f t="shared" si="1"/>
        <v>505770.06</v>
      </c>
      <c r="Q29" s="173">
        <v>120</v>
      </c>
      <c r="R29" s="78">
        <v>80</v>
      </c>
      <c r="S29" s="82" t="s">
        <v>69</v>
      </c>
      <c r="T29" s="117">
        <v>1</v>
      </c>
      <c r="U29" s="83" t="s">
        <v>42</v>
      </c>
    </row>
    <row r="30" spans="1:21" ht="32.25" customHeight="1" x14ac:dyDescent="0.2">
      <c r="A30" s="84" t="s">
        <v>57</v>
      </c>
      <c r="B30" s="85" t="s">
        <v>74</v>
      </c>
      <c r="C30" s="86" t="s">
        <v>75</v>
      </c>
      <c r="D30" s="85" t="s">
        <v>95</v>
      </c>
      <c r="E30" s="111" t="s">
        <v>79</v>
      </c>
      <c r="F30" s="146" t="s">
        <v>101</v>
      </c>
      <c r="G30" s="138" t="s">
        <v>123</v>
      </c>
      <c r="H30" s="52" t="s">
        <v>100</v>
      </c>
      <c r="I30" s="87">
        <v>300000</v>
      </c>
      <c r="J30" s="88">
        <v>300000</v>
      </c>
      <c r="K30" s="88">
        <v>0</v>
      </c>
      <c r="L30" s="89">
        <v>0</v>
      </c>
      <c r="M30" s="87">
        <v>0</v>
      </c>
      <c r="N30" s="88">
        <v>0</v>
      </c>
      <c r="O30" s="88">
        <v>0</v>
      </c>
      <c r="P30" s="89">
        <f t="shared" si="1"/>
        <v>300000</v>
      </c>
      <c r="Q30" s="171">
        <v>120</v>
      </c>
      <c r="R30" s="90">
        <v>80</v>
      </c>
      <c r="S30" s="91" t="s">
        <v>69</v>
      </c>
      <c r="T30" s="114">
        <v>1</v>
      </c>
      <c r="U30" s="92" t="s">
        <v>42</v>
      </c>
    </row>
    <row r="31" spans="1:21" ht="22.5" customHeight="1" x14ac:dyDescent="0.2">
      <c r="A31" s="122" t="s">
        <v>57</v>
      </c>
      <c r="B31" s="79" t="s">
        <v>74</v>
      </c>
      <c r="C31" s="96" t="s">
        <v>75</v>
      </c>
      <c r="D31" s="79" t="s">
        <v>99</v>
      </c>
      <c r="E31" s="116" t="s">
        <v>56</v>
      </c>
      <c r="F31" s="147" t="s">
        <v>111</v>
      </c>
      <c r="G31" s="80"/>
      <c r="H31" s="118" t="s">
        <v>62</v>
      </c>
      <c r="I31" s="59">
        <f t="shared" ref="I31" si="2">J31</f>
        <v>193440.42</v>
      </c>
      <c r="J31" s="58">
        <v>193440.42</v>
      </c>
      <c r="K31" s="58">
        <v>0</v>
      </c>
      <c r="L31" s="81">
        <v>0</v>
      </c>
      <c r="M31" s="59">
        <f t="shared" ref="M31" si="3">N31</f>
        <v>0</v>
      </c>
      <c r="N31" s="58">
        <v>0</v>
      </c>
      <c r="O31" s="58">
        <v>0</v>
      </c>
      <c r="P31" s="81">
        <f t="shared" si="1"/>
        <v>193440.42</v>
      </c>
      <c r="Q31" s="173">
        <v>330</v>
      </c>
      <c r="R31" s="78">
        <v>220</v>
      </c>
      <c r="S31" s="82" t="s">
        <v>69</v>
      </c>
      <c r="T31" s="110">
        <v>1</v>
      </c>
      <c r="U31" s="83" t="s">
        <v>42</v>
      </c>
    </row>
    <row r="32" spans="1:21" ht="12" thickBot="1" x14ac:dyDescent="0.25">
      <c r="A32" s="97"/>
      <c r="B32" s="98"/>
      <c r="C32" s="99"/>
      <c r="D32" s="100"/>
      <c r="E32" s="101"/>
      <c r="F32" s="148"/>
      <c r="G32" s="102"/>
      <c r="H32" s="103"/>
      <c r="I32" s="104">
        <f>SUM(I17:I31)</f>
        <v>9672020.9600000009</v>
      </c>
      <c r="J32" s="105">
        <f>SUM(J17:J31)</f>
        <v>9672020.9600000009</v>
      </c>
      <c r="K32" s="105">
        <f>SUM(K17:K31)</f>
        <v>0</v>
      </c>
      <c r="L32" s="106">
        <f>SUM(L17:L31)</f>
        <v>0</v>
      </c>
      <c r="M32" s="104">
        <v>0</v>
      </c>
      <c r="N32" s="105">
        <f>SUM(N17:N31)</f>
        <v>0</v>
      </c>
      <c r="O32" s="105">
        <f>SUM(O17:O31)</f>
        <v>0</v>
      </c>
      <c r="P32" s="106">
        <f>SUM(P17:P31)</f>
        <v>9672020.9600000009</v>
      </c>
      <c r="Q32" s="155"/>
      <c r="R32" s="107"/>
      <c r="S32" s="98"/>
      <c r="T32" s="108"/>
      <c r="U32" s="109"/>
    </row>
    <row r="33" spans="1:21" x14ac:dyDescent="0.2">
      <c r="A33" s="60"/>
      <c r="B33" s="60"/>
      <c r="C33" s="60"/>
      <c r="D33" s="60"/>
      <c r="E33" s="60"/>
      <c r="F33" s="66"/>
      <c r="G33" s="60"/>
      <c r="H33" s="61"/>
      <c r="I33" s="62">
        <f>I32</f>
        <v>9672020.9600000009</v>
      </c>
      <c r="J33" s="63">
        <f>J32</f>
        <v>9672020.9600000009</v>
      </c>
      <c r="K33" s="64">
        <v>0</v>
      </c>
      <c r="L33" s="65">
        <v>0</v>
      </c>
      <c r="M33" s="62">
        <v>0</v>
      </c>
      <c r="N33" s="63">
        <v>0</v>
      </c>
      <c r="O33" s="64">
        <v>0</v>
      </c>
      <c r="P33" s="65">
        <f>P32</f>
        <v>9672020.9600000009</v>
      </c>
      <c r="Q33" s="156"/>
      <c r="R33" s="66"/>
      <c r="S33" s="60"/>
      <c r="T33" s="67"/>
      <c r="U33" s="60"/>
    </row>
    <row r="34" spans="1:21" x14ac:dyDescent="0.2">
      <c r="A34" s="60"/>
      <c r="B34" s="60"/>
      <c r="C34" s="60"/>
      <c r="D34" s="60"/>
      <c r="E34" s="60"/>
      <c r="F34" s="66"/>
      <c r="G34" s="60"/>
      <c r="H34" s="61"/>
      <c r="I34" s="68">
        <f>I32</f>
        <v>9672020.9600000009</v>
      </c>
      <c r="J34" s="69">
        <f>J32</f>
        <v>9672020.9600000009</v>
      </c>
      <c r="K34" s="69">
        <v>0</v>
      </c>
      <c r="L34" s="70">
        <v>0</v>
      </c>
      <c r="M34" s="68">
        <v>0</v>
      </c>
      <c r="N34" s="69">
        <v>0</v>
      </c>
      <c r="O34" s="69">
        <v>0</v>
      </c>
      <c r="P34" s="70">
        <f>P33</f>
        <v>9672020.9600000009</v>
      </c>
      <c r="Q34" s="157"/>
      <c r="R34" s="66"/>
      <c r="S34" s="60"/>
      <c r="T34" s="66"/>
      <c r="U34" s="60"/>
    </row>
    <row r="35" spans="1:21" ht="12" thickBot="1" x14ac:dyDescent="0.25">
      <c r="A35" s="60"/>
      <c r="B35" s="60"/>
      <c r="C35" s="60"/>
      <c r="D35" s="60"/>
      <c r="E35" s="134" t="s">
        <v>91</v>
      </c>
      <c r="F35" s="134" t="s">
        <v>92</v>
      </c>
      <c r="G35" s="134"/>
      <c r="H35" s="61"/>
      <c r="I35" s="71">
        <f>I32</f>
        <v>9672020.9600000009</v>
      </c>
      <c r="J35" s="72">
        <f>J32</f>
        <v>9672020.9600000009</v>
      </c>
      <c r="K35" s="72">
        <v>0</v>
      </c>
      <c r="L35" s="73">
        <v>0</v>
      </c>
      <c r="M35" s="71">
        <v>0</v>
      </c>
      <c r="N35" s="72">
        <v>0</v>
      </c>
      <c r="O35" s="72">
        <v>0</v>
      </c>
      <c r="P35" s="73">
        <f>P33</f>
        <v>9672020.9600000009</v>
      </c>
      <c r="Q35" s="156"/>
      <c r="R35" s="66"/>
      <c r="S35" s="60"/>
      <c r="T35" s="66"/>
      <c r="U35" s="60"/>
    </row>
    <row r="36" spans="1:21" x14ac:dyDescent="0.2">
      <c r="E36" s="135" t="s">
        <v>80</v>
      </c>
      <c r="F36" s="149">
        <v>967202.09</v>
      </c>
      <c r="G36" s="133">
        <v>967202.09</v>
      </c>
      <c r="J36" s="74"/>
      <c r="R36" s="3"/>
    </row>
    <row r="37" spans="1:21" x14ac:dyDescent="0.2">
      <c r="E37" s="135" t="s">
        <v>81</v>
      </c>
      <c r="F37" s="149">
        <v>967202.09</v>
      </c>
      <c r="G37" s="133">
        <f>F36+F37</f>
        <v>1934404.18</v>
      </c>
      <c r="H37" s="18"/>
      <c r="I37" s="140">
        <v>9672020.9600000009</v>
      </c>
      <c r="J37" s="74"/>
      <c r="R37" s="3"/>
    </row>
    <row r="38" spans="1:21" x14ac:dyDescent="0.2">
      <c r="E38" s="135" t="s">
        <v>82</v>
      </c>
      <c r="F38" s="149">
        <v>967202.09</v>
      </c>
      <c r="G38" s="133">
        <f>F36+F37+F38</f>
        <v>2901606.27</v>
      </c>
      <c r="I38" s="74"/>
      <c r="J38" s="74"/>
      <c r="R38" s="3"/>
    </row>
    <row r="39" spans="1:21" x14ac:dyDescent="0.2">
      <c r="E39" s="135" t="s">
        <v>83</v>
      </c>
      <c r="F39" s="149">
        <v>967202.09</v>
      </c>
      <c r="G39" s="133">
        <f>F36+F37+F38+F39</f>
        <v>3868808.36</v>
      </c>
      <c r="H39" s="123"/>
      <c r="I39" s="124"/>
      <c r="J39" s="120"/>
    </row>
    <row r="40" spans="1:21" x14ac:dyDescent="0.2">
      <c r="E40" s="135" t="s">
        <v>84</v>
      </c>
      <c r="F40" s="149">
        <v>967202.09</v>
      </c>
      <c r="G40" s="133">
        <f>F36+F37+F38+F39+F40</f>
        <v>4836010.45</v>
      </c>
      <c r="H40" s="121"/>
      <c r="I40" s="17"/>
      <c r="J40" s="120"/>
    </row>
    <row r="41" spans="1:21" ht="12" x14ac:dyDescent="0.2">
      <c r="E41" s="135" t="s">
        <v>85</v>
      </c>
      <c r="F41" s="149">
        <v>967202.09</v>
      </c>
      <c r="G41" s="133">
        <f>F36+F37+F38+F39+F40+F41</f>
        <v>5803212.54</v>
      </c>
      <c r="H41" s="18"/>
      <c r="I41" s="125"/>
      <c r="R41" s="3"/>
    </row>
    <row r="42" spans="1:21" ht="12" x14ac:dyDescent="0.2">
      <c r="A42" s="268" t="s">
        <v>68</v>
      </c>
      <c r="B42" s="268"/>
      <c r="C42" s="268"/>
      <c r="D42" s="75"/>
      <c r="E42" s="135" t="s">
        <v>86</v>
      </c>
      <c r="F42" s="149">
        <v>967202.09</v>
      </c>
      <c r="G42" s="133">
        <f>G41+F42</f>
        <v>6770414.6299999999</v>
      </c>
      <c r="H42" s="75"/>
      <c r="I42" s="76"/>
      <c r="J42" s="76"/>
      <c r="K42" s="268" t="s">
        <v>137</v>
      </c>
      <c r="L42" s="268"/>
      <c r="M42" s="268"/>
      <c r="N42" s="268"/>
      <c r="O42" s="268"/>
      <c r="P42" s="269" t="s">
        <v>73</v>
      </c>
      <c r="Q42" s="269"/>
      <c r="R42" s="269"/>
      <c r="S42" s="269"/>
      <c r="T42" s="269"/>
      <c r="U42" s="269"/>
    </row>
    <row r="43" spans="1:21" x14ac:dyDescent="0.2">
      <c r="A43" s="270" t="s">
        <v>72</v>
      </c>
      <c r="B43" s="270"/>
      <c r="C43" s="270"/>
      <c r="E43" s="135" t="s">
        <v>87</v>
      </c>
      <c r="F43" s="149">
        <v>967202.09</v>
      </c>
      <c r="G43" s="133">
        <f>G42+F43</f>
        <v>7737616.7199999997</v>
      </c>
      <c r="I43" s="17"/>
      <c r="K43" s="271" t="s">
        <v>47</v>
      </c>
      <c r="L43" s="272"/>
      <c r="M43" s="272"/>
      <c r="N43" s="272"/>
      <c r="O43" s="272"/>
      <c r="R43" s="265" t="s">
        <v>48</v>
      </c>
      <c r="S43" s="265"/>
      <c r="T43" s="265"/>
      <c r="U43" s="77"/>
    </row>
    <row r="44" spans="1:21" x14ac:dyDescent="0.2">
      <c r="E44" s="135" t="s">
        <v>88</v>
      </c>
      <c r="F44" s="149">
        <v>967202.09</v>
      </c>
      <c r="G44" s="133">
        <f>G43+F44</f>
        <v>8704818.8100000005</v>
      </c>
      <c r="R44" s="265"/>
      <c r="S44" s="265"/>
      <c r="T44" s="265"/>
    </row>
    <row r="45" spans="1:21" x14ac:dyDescent="0.2">
      <c r="E45" s="135" t="s">
        <v>89</v>
      </c>
      <c r="F45" s="149">
        <v>967202.09</v>
      </c>
      <c r="G45" s="133">
        <f>G44+F45</f>
        <v>9672020.9000000004</v>
      </c>
      <c r="J45" s="126"/>
    </row>
    <row r="46" spans="1:21" ht="16.5" x14ac:dyDescent="0.3">
      <c r="A46" s="127"/>
      <c r="E46" s="54" t="s">
        <v>34</v>
      </c>
      <c r="F46" s="152">
        <f>SUM(F36:F45)</f>
        <v>9672020.9000000004</v>
      </c>
      <c r="G46" s="133">
        <v>0</v>
      </c>
      <c r="H46" s="95"/>
    </row>
    <row r="47" spans="1:21" ht="16.5" x14ac:dyDescent="0.3">
      <c r="A47" s="266" t="s">
        <v>78</v>
      </c>
      <c r="B47" s="267"/>
      <c r="C47" s="267"/>
      <c r="D47" s="267"/>
      <c r="E47" s="267"/>
      <c r="F47" s="267"/>
      <c r="G47" s="267"/>
      <c r="H47" s="267"/>
      <c r="I47" s="267"/>
      <c r="J47" s="267"/>
      <c r="K47" s="267"/>
    </row>
    <row r="48" spans="1:21" ht="16.5" x14ac:dyDescent="0.3">
      <c r="A48" s="179"/>
      <c r="B48" s="180"/>
      <c r="C48" s="180"/>
      <c r="D48" s="180"/>
      <c r="E48" s="180"/>
      <c r="F48" s="153">
        <v>4632000</v>
      </c>
      <c r="G48" s="180"/>
      <c r="H48" s="180"/>
      <c r="I48" s="180"/>
      <c r="J48" s="180"/>
      <c r="K48" s="180"/>
    </row>
    <row r="49" spans="1:11" ht="16.5" x14ac:dyDescent="0.3">
      <c r="A49" s="179"/>
      <c r="B49" s="180"/>
      <c r="C49" s="180"/>
      <c r="D49" s="180"/>
      <c r="E49" s="180"/>
      <c r="F49" s="153">
        <f>F46+F48</f>
        <v>14304020.9</v>
      </c>
      <c r="G49" s="180"/>
      <c r="H49" s="180"/>
      <c r="I49" s="180"/>
      <c r="J49" s="180"/>
      <c r="K49" s="180"/>
    </row>
    <row r="50" spans="1:11" ht="45" x14ac:dyDescent="0.25">
      <c r="A50" s="128" t="s">
        <v>136</v>
      </c>
      <c r="D50" s="16"/>
      <c r="E50" s="3"/>
      <c r="F50" s="151"/>
      <c r="G50" s="178"/>
      <c r="H50" s="119"/>
    </row>
    <row r="51" spans="1:11" x14ac:dyDescent="0.2">
      <c r="E51" s="3"/>
      <c r="F51" s="151"/>
      <c r="G51" s="178"/>
      <c r="H51" s="60"/>
    </row>
    <row r="52" spans="1:11" x14ac:dyDescent="0.2">
      <c r="E52" s="3"/>
      <c r="F52" s="151"/>
      <c r="G52" s="178"/>
      <c r="H52" s="60"/>
    </row>
    <row r="53" spans="1:11" x14ac:dyDescent="0.2">
      <c r="E53" s="3"/>
      <c r="F53" s="151"/>
      <c r="G53" s="178"/>
      <c r="H53" s="60"/>
    </row>
    <row r="54" spans="1:11" x14ac:dyDescent="0.2">
      <c r="E54" s="3"/>
      <c r="F54" s="151"/>
      <c r="G54" s="178"/>
      <c r="H54" s="60"/>
    </row>
    <row r="55" spans="1:11" x14ac:dyDescent="0.2">
      <c r="E55" s="3"/>
      <c r="F55" s="151"/>
      <c r="G55" s="178"/>
      <c r="H55" s="60"/>
    </row>
    <row r="56" spans="1:11" x14ac:dyDescent="0.2">
      <c r="E56" s="3"/>
      <c r="F56" s="151"/>
      <c r="G56" s="178"/>
      <c r="H56" s="60"/>
    </row>
    <row r="57" spans="1:11" x14ac:dyDescent="0.2">
      <c r="E57" s="3"/>
      <c r="F57" s="151"/>
      <c r="G57" s="178"/>
      <c r="H57" s="60"/>
    </row>
    <row r="58" spans="1:11" x14ac:dyDescent="0.2">
      <c r="E58" s="3"/>
      <c r="F58" s="151"/>
      <c r="G58" s="178"/>
      <c r="H58" s="60"/>
    </row>
    <row r="59" spans="1:11" x14ac:dyDescent="0.2">
      <c r="E59" s="3"/>
      <c r="F59" s="150"/>
      <c r="G59" s="178"/>
      <c r="H59" s="60"/>
    </row>
    <row r="60" spans="1:11" x14ac:dyDescent="0.2">
      <c r="E60" s="3"/>
      <c r="F60" s="150"/>
      <c r="G60" s="178"/>
      <c r="H60" s="60"/>
    </row>
    <row r="61" spans="1:11" x14ac:dyDescent="0.2">
      <c r="E61" s="3"/>
      <c r="F61" s="150"/>
      <c r="G61" s="178"/>
      <c r="H61" s="60"/>
    </row>
    <row r="62" spans="1:11" x14ac:dyDescent="0.2">
      <c r="E62" s="3"/>
      <c r="F62" s="150"/>
      <c r="G62" s="178"/>
      <c r="H62" s="60"/>
    </row>
    <row r="63" spans="1:11" x14ac:dyDescent="0.2">
      <c r="E63" s="3"/>
      <c r="F63" s="150"/>
      <c r="G63" s="178"/>
      <c r="H63" s="60"/>
    </row>
    <row r="64" spans="1:11" x14ac:dyDescent="0.2">
      <c r="E64" s="3"/>
      <c r="F64" s="150"/>
      <c r="G64" s="178"/>
      <c r="H64" s="60"/>
    </row>
    <row r="65" spans="5:8" x14ac:dyDescent="0.2">
      <c r="E65" s="3"/>
      <c r="F65" s="150"/>
      <c r="G65" s="178"/>
      <c r="H65" s="60"/>
    </row>
    <row r="66" spans="5:8" x14ac:dyDescent="0.2">
      <c r="E66" s="3"/>
      <c r="F66" s="150"/>
      <c r="G66" s="178"/>
      <c r="H66" s="60"/>
    </row>
    <row r="67" spans="5:8" x14ac:dyDescent="0.2">
      <c r="E67" s="3"/>
      <c r="F67" s="150"/>
      <c r="G67" s="178"/>
      <c r="H67" s="60"/>
    </row>
    <row r="68" spans="5:8" x14ac:dyDescent="0.2">
      <c r="E68" s="3"/>
      <c r="F68" s="150"/>
      <c r="G68" s="178"/>
      <c r="H68" s="60"/>
    </row>
    <row r="69" spans="5:8" x14ac:dyDescent="0.2">
      <c r="E69" s="3"/>
      <c r="F69" s="150"/>
      <c r="G69" s="178"/>
      <c r="H69" s="60"/>
    </row>
    <row r="70" spans="5:8" x14ac:dyDescent="0.2">
      <c r="E70" s="3"/>
      <c r="F70" s="150"/>
      <c r="G70" s="178"/>
      <c r="H70" s="60"/>
    </row>
    <row r="71" spans="5:8" x14ac:dyDescent="0.2">
      <c r="E71" s="3"/>
      <c r="F71" s="150"/>
      <c r="G71" s="178"/>
      <c r="H71" s="60"/>
    </row>
    <row r="72" spans="5:8" x14ac:dyDescent="0.2">
      <c r="E72" s="3"/>
      <c r="F72" s="150"/>
      <c r="G72" s="178"/>
      <c r="H72" s="60"/>
    </row>
    <row r="73" spans="5:8" x14ac:dyDescent="0.2">
      <c r="F73" s="150"/>
      <c r="G73" s="178"/>
    </row>
    <row r="74" spans="5:8" x14ac:dyDescent="0.2">
      <c r="F74" s="150"/>
      <c r="G74" s="178"/>
    </row>
    <row r="75" spans="5:8" x14ac:dyDescent="0.2">
      <c r="F75" s="150"/>
      <c r="G75" s="178"/>
    </row>
    <row r="76" spans="5:8" x14ac:dyDescent="0.2">
      <c r="F76" s="150"/>
      <c r="G76" s="178"/>
    </row>
    <row r="77" spans="5:8" x14ac:dyDescent="0.2">
      <c r="F77" s="150"/>
      <c r="G77" s="178"/>
    </row>
    <row r="78" spans="5:8" x14ac:dyDescent="0.2">
      <c r="F78" s="150"/>
      <c r="G78" s="178"/>
    </row>
    <row r="79" spans="5:8" x14ac:dyDescent="0.2">
      <c r="F79" s="150"/>
      <c r="G79" s="178"/>
    </row>
    <row r="80" spans="5:8" x14ac:dyDescent="0.2">
      <c r="F80" s="150"/>
      <c r="G80" s="178"/>
    </row>
  </sheetData>
  <mergeCells count="21">
    <mergeCell ref="A43:C43"/>
    <mergeCell ref="K43:O43"/>
    <mergeCell ref="R43:T43"/>
    <mergeCell ref="R44:T44"/>
    <mergeCell ref="A47:K47"/>
    <mergeCell ref="M14:P14"/>
    <mergeCell ref="Q14:R14"/>
    <mergeCell ref="Q15:R15"/>
    <mergeCell ref="A42:C42"/>
    <mergeCell ref="K42:O42"/>
    <mergeCell ref="P42:U42"/>
    <mergeCell ref="A13:A15"/>
    <mergeCell ref="G13:G15"/>
    <mergeCell ref="Q13:R13"/>
    <mergeCell ref="B14:C14"/>
    <mergeCell ref="I14:L14"/>
    <mergeCell ref="A1:B1"/>
    <mergeCell ref="E4:T4"/>
    <mergeCell ref="E5:T5"/>
    <mergeCell ref="E6:T6"/>
    <mergeCell ref="T11:U11"/>
  </mergeCells>
  <hyperlinks>
    <hyperlink ref="A47" r:id="rId1"/>
    <hyperlink ref="A50" r:id="rId2"/>
  </hyperlinks>
  <pageMargins left="0.25" right="0.25" top="0.37" bottom="0.37" header="0.3" footer="0.3"/>
  <pageSetup paperSize="5" scale="60" orientation="landscape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topLeftCell="H18" workbookViewId="0">
      <selection activeCell="U36" sqref="U36"/>
    </sheetView>
  </sheetViews>
  <sheetFormatPr baseColWidth="10" defaultRowHeight="11.25" x14ac:dyDescent="0.2"/>
  <cols>
    <col min="1" max="1" width="10.28515625" style="1" customWidth="1"/>
    <col min="2" max="3" width="11.42578125" style="1"/>
    <col min="4" max="4" width="10" style="1" customWidth="1"/>
    <col min="5" max="5" width="14.7109375" style="1" customWidth="1"/>
    <col min="6" max="6" width="12.5703125" style="3" customWidth="1"/>
    <col min="7" max="7" width="10.28515625" style="1" customWidth="1"/>
    <col min="8" max="8" width="43.7109375" style="1" customWidth="1"/>
    <col min="9" max="10" width="12.28515625" style="3" bestFit="1" customWidth="1"/>
    <col min="11" max="12" width="11.5703125" style="3" bestFit="1" customWidth="1"/>
    <col min="13" max="13" width="12.5703125" style="1" bestFit="1" customWidth="1"/>
    <col min="14" max="14" width="12.140625" style="1" bestFit="1" customWidth="1"/>
    <col min="15" max="15" width="11.5703125" style="1" bestFit="1" customWidth="1"/>
    <col min="16" max="16" width="12" style="1" customWidth="1"/>
    <col min="17" max="18" width="8.5703125" style="1" customWidth="1"/>
    <col min="19" max="19" width="11.42578125" style="1"/>
    <col min="20" max="20" width="9.7109375" style="3" customWidth="1"/>
    <col min="21" max="21" width="13.5703125" style="1" customWidth="1"/>
    <col min="22" max="16384" width="11.42578125" style="1"/>
  </cols>
  <sheetData>
    <row r="1" spans="1:21" ht="12.75" x14ac:dyDescent="0.2">
      <c r="A1" s="250" t="s">
        <v>148</v>
      </c>
      <c r="B1" s="250"/>
      <c r="K1" s="4" t="s">
        <v>0</v>
      </c>
    </row>
    <row r="2" spans="1:21" ht="18" x14ac:dyDescent="0.25">
      <c r="E2" s="251" t="s">
        <v>76</v>
      </c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2"/>
      <c r="U2" s="5" t="s">
        <v>1</v>
      </c>
    </row>
    <row r="3" spans="1:21" ht="18.75" thickBot="1" x14ac:dyDescent="0.3"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  <c r="U3" s="6" t="s">
        <v>2</v>
      </c>
    </row>
    <row r="4" spans="1:21" ht="18" x14ac:dyDescent="0.25">
      <c r="E4" s="255" t="s">
        <v>3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6"/>
      <c r="U4" s="7" t="s">
        <v>4</v>
      </c>
    </row>
    <row r="5" spans="1:21" ht="18.75" thickBot="1" x14ac:dyDescent="0.3">
      <c r="H5" s="95"/>
      <c r="K5" s="94" t="s">
        <v>134</v>
      </c>
      <c r="U5" s="8">
        <v>2019</v>
      </c>
    </row>
    <row r="6" spans="1:21" ht="12" thickTop="1" x14ac:dyDescent="0.2">
      <c r="U6" s="9"/>
    </row>
    <row r="7" spans="1:21" x14ac:dyDescent="0.2">
      <c r="A7" s="10"/>
      <c r="B7" s="11" t="s">
        <v>5</v>
      </c>
      <c r="C7" s="10"/>
      <c r="D7" s="10" t="s">
        <v>6</v>
      </c>
      <c r="E7" s="10"/>
      <c r="F7" s="12"/>
      <c r="G7" s="10"/>
      <c r="H7" s="10"/>
      <c r="I7" s="12"/>
      <c r="J7" s="12"/>
      <c r="K7" s="12"/>
      <c r="L7" s="12"/>
      <c r="M7" s="10"/>
      <c r="N7" s="10"/>
      <c r="O7" s="10"/>
      <c r="P7" s="10"/>
      <c r="Q7" s="10"/>
      <c r="R7" s="10"/>
      <c r="S7" s="10"/>
      <c r="T7" s="13" t="s">
        <v>7</v>
      </c>
      <c r="U7" s="14" t="s">
        <v>8</v>
      </c>
    </row>
    <row r="8" spans="1:21" x14ac:dyDescent="0.2">
      <c r="B8" s="15" t="s">
        <v>9</v>
      </c>
      <c r="D8" s="16" t="s">
        <v>10</v>
      </c>
      <c r="E8" s="1" t="s">
        <v>66</v>
      </c>
      <c r="T8" s="17" t="s">
        <v>11</v>
      </c>
    </row>
    <row r="9" spans="1:21" x14ac:dyDescent="0.2">
      <c r="B9" s="15"/>
      <c r="C9" s="18" t="s">
        <v>12</v>
      </c>
      <c r="D9" s="1" t="s">
        <v>13</v>
      </c>
      <c r="H9" s="15" t="s">
        <v>14</v>
      </c>
      <c r="L9" s="19" t="s">
        <v>15</v>
      </c>
      <c r="M9" s="208" t="s">
        <v>142</v>
      </c>
      <c r="O9" s="18" t="s">
        <v>16</v>
      </c>
      <c r="P9" s="20" t="s">
        <v>143</v>
      </c>
      <c r="Q9" s="154"/>
      <c r="T9" s="257" t="s">
        <v>144</v>
      </c>
      <c r="U9" s="258"/>
    </row>
    <row r="10" spans="1:21" ht="12" thickBot="1" x14ac:dyDescent="0.25"/>
    <row r="11" spans="1:21" ht="15" customHeight="1" x14ac:dyDescent="0.2">
      <c r="A11" s="273" t="s">
        <v>27</v>
      </c>
      <c r="B11" s="21"/>
      <c r="C11" s="22"/>
      <c r="D11" s="23"/>
      <c r="E11" s="23"/>
      <c r="F11" s="142"/>
      <c r="G11" s="276" t="s">
        <v>90</v>
      </c>
      <c r="H11" s="21"/>
      <c r="I11" s="24"/>
      <c r="J11" s="25"/>
      <c r="K11" s="25"/>
      <c r="L11" s="26"/>
      <c r="M11" s="27"/>
      <c r="N11" s="28"/>
      <c r="O11" s="28"/>
      <c r="P11" s="29"/>
      <c r="Q11" s="259" t="s">
        <v>17</v>
      </c>
      <c r="R11" s="260"/>
      <c r="S11" s="30" t="s">
        <v>18</v>
      </c>
      <c r="T11" s="31"/>
      <c r="U11" s="32" t="s">
        <v>19</v>
      </c>
    </row>
    <row r="12" spans="1:21" ht="15" customHeight="1" x14ac:dyDescent="0.2">
      <c r="A12" s="274"/>
      <c r="B12" s="279" t="s">
        <v>20</v>
      </c>
      <c r="C12" s="280"/>
      <c r="D12" s="33" t="s">
        <v>21</v>
      </c>
      <c r="E12" s="34"/>
      <c r="F12" s="143"/>
      <c r="G12" s="277"/>
      <c r="H12" s="35" t="s">
        <v>22</v>
      </c>
      <c r="I12" s="281" t="s">
        <v>23</v>
      </c>
      <c r="J12" s="282"/>
      <c r="K12" s="282"/>
      <c r="L12" s="283"/>
      <c r="M12" s="284" t="s">
        <v>54</v>
      </c>
      <c r="N12" s="285"/>
      <c r="O12" s="285"/>
      <c r="P12" s="286"/>
      <c r="Q12" s="261" t="s">
        <v>24</v>
      </c>
      <c r="R12" s="262"/>
      <c r="S12" s="33" t="s">
        <v>25</v>
      </c>
      <c r="T12" s="36"/>
      <c r="U12" s="37" t="s">
        <v>26</v>
      </c>
    </row>
    <row r="13" spans="1:21" s="48" customFormat="1" ht="17.25" thickBot="1" x14ac:dyDescent="0.3">
      <c r="A13" s="275"/>
      <c r="B13" s="38" t="s">
        <v>28</v>
      </c>
      <c r="C13" s="203" t="s">
        <v>29</v>
      </c>
      <c r="D13" s="207" t="s">
        <v>30</v>
      </c>
      <c r="E13" s="207" t="s">
        <v>31</v>
      </c>
      <c r="F13" s="144" t="s">
        <v>32</v>
      </c>
      <c r="G13" s="278"/>
      <c r="H13" s="41" t="s">
        <v>33</v>
      </c>
      <c r="I13" s="42" t="s">
        <v>34</v>
      </c>
      <c r="J13" s="43" t="s">
        <v>67</v>
      </c>
      <c r="K13" s="43" t="s">
        <v>35</v>
      </c>
      <c r="L13" s="44" t="s">
        <v>36</v>
      </c>
      <c r="M13" s="45" t="s">
        <v>34</v>
      </c>
      <c r="N13" s="38" t="s">
        <v>37</v>
      </c>
      <c r="O13" s="38" t="s">
        <v>38</v>
      </c>
      <c r="P13" s="93" t="s">
        <v>50</v>
      </c>
      <c r="Q13" s="263" t="s">
        <v>39</v>
      </c>
      <c r="R13" s="264"/>
      <c r="S13" s="207" t="s">
        <v>40</v>
      </c>
      <c r="T13" s="46" t="s">
        <v>41</v>
      </c>
      <c r="U13" s="47" t="s">
        <v>42</v>
      </c>
    </row>
    <row r="14" spans="1:21" s="48" customFormat="1" x14ac:dyDescent="0.25">
      <c r="A14" s="158"/>
      <c r="B14" s="159"/>
      <c r="C14" s="160"/>
      <c r="D14" s="161"/>
      <c r="E14" s="161"/>
      <c r="F14" s="162"/>
      <c r="G14" s="163"/>
      <c r="H14" s="163"/>
      <c r="I14" s="164"/>
      <c r="J14" s="165"/>
      <c r="K14" s="165"/>
      <c r="L14" s="166"/>
      <c r="M14" s="167"/>
      <c r="N14" s="159"/>
      <c r="O14" s="159"/>
      <c r="P14" s="168"/>
      <c r="Q14" s="185" t="s">
        <v>131</v>
      </c>
      <c r="R14" s="160" t="s">
        <v>132</v>
      </c>
      <c r="S14" s="161"/>
      <c r="T14" s="169"/>
      <c r="U14" s="170"/>
    </row>
    <row r="15" spans="1:21" ht="28.5" customHeight="1" x14ac:dyDescent="0.2">
      <c r="A15" s="136" t="s">
        <v>57</v>
      </c>
      <c r="B15" s="79" t="s">
        <v>74</v>
      </c>
      <c r="C15" s="96" t="s">
        <v>75</v>
      </c>
      <c r="D15" s="79" t="s">
        <v>53</v>
      </c>
      <c r="E15" s="183" t="s">
        <v>55</v>
      </c>
      <c r="F15" s="147" t="s">
        <v>101</v>
      </c>
      <c r="G15" s="139" t="s">
        <v>145</v>
      </c>
      <c r="H15" s="52" t="s">
        <v>102</v>
      </c>
      <c r="I15" s="59">
        <f t="shared" ref="I15:I25" si="0">J15+K15+L15</f>
        <v>680000</v>
      </c>
      <c r="J15" s="58">
        <v>680000</v>
      </c>
      <c r="K15" s="58">
        <v>0</v>
      </c>
      <c r="L15" s="81">
        <v>0</v>
      </c>
      <c r="M15" s="59">
        <f t="shared" ref="M15:M22" si="1">N15</f>
        <v>0</v>
      </c>
      <c r="N15" s="58">
        <v>0</v>
      </c>
      <c r="O15" s="58">
        <v>0</v>
      </c>
      <c r="P15" s="81">
        <f t="shared" ref="P15:P29" si="2">I15-M15</f>
        <v>680000</v>
      </c>
      <c r="Q15" s="184">
        <v>33</v>
      </c>
      <c r="R15" s="78">
        <v>23</v>
      </c>
      <c r="S15" s="82" t="s">
        <v>49</v>
      </c>
      <c r="T15" s="117">
        <v>10</v>
      </c>
      <c r="U15" s="83">
        <v>1</v>
      </c>
    </row>
    <row r="16" spans="1:21" ht="30.75" customHeight="1" x14ac:dyDescent="0.2">
      <c r="A16" s="84" t="s">
        <v>57</v>
      </c>
      <c r="B16" s="85" t="s">
        <v>74</v>
      </c>
      <c r="C16" s="86" t="s">
        <v>75</v>
      </c>
      <c r="D16" s="85" t="s">
        <v>43</v>
      </c>
      <c r="E16" s="111" t="s">
        <v>55</v>
      </c>
      <c r="F16" s="146" t="s">
        <v>101</v>
      </c>
      <c r="G16" s="138" t="s">
        <v>113</v>
      </c>
      <c r="H16" s="52" t="s">
        <v>103</v>
      </c>
      <c r="I16" s="87">
        <f t="shared" si="0"/>
        <v>118170.28</v>
      </c>
      <c r="J16" s="88">
        <v>98000</v>
      </c>
      <c r="K16" s="88">
        <v>20170.28</v>
      </c>
      <c r="L16" s="89">
        <v>0</v>
      </c>
      <c r="M16" s="87">
        <f t="shared" si="1"/>
        <v>0</v>
      </c>
      <c r="N16" s="88">
        <v>0</v>
      </c>
      <c r="O16" s="88">
        <v>0</v>
      </c>
      <c r="P16" s="89">
        <f t="shared" si="2"/>
        <v>118170.28</v>
      </c>
      <c r="Q16" s="171">
        <v>67</v>
      </c>
      <c r="R16" s="90">
        <v>45</v>
      </c>
      <c r="S16" s="91" t="s">
        <v>49</v>
      </c>
      <c r="T16" s="114">
        <v>20</v>
      </c>
      <c r="U16" s="92">
        <v>1</v>
      </c>
    </row>
    <row r="17" spans="1:21" ht="38.25" customHeight="1" x14ac:dyDescent="0.2">
      <c r="A17" s="122" t="s">
        <v>57</v>
      </c>
      <c r="B17" s="50" t="s">
        <v>74</v>
      </c>
      <c r="C17" s="51" t="s">
        <v>75</v>
      </c>
      <c r="D17" s="50" t="s">
        <v>44</v>
      </c>
      <c r="E17" s="113" t="s">
        <v>55</v>
      </c>
      <c r="F17" s="145" t="s">
        <v>101</v>
      </c>
      <c r="G17" s="137" t="s">
        <v>114</v>
      </c>
      <c r="H17" s="52" t="s">
        <v>104</v>
      </c>
      <c r="I17" s="53">
        <f t="shared" si="0"/>
        <v>236340.56</v>
      </c>
      <c r="J17" s="54">
        <v>196000</v>
      </c>
      <c r="K17" s="54">
        <v>40340.559999999998</v>
      </c>
      <c r="L17" s="55">
        <v>0</v>
      </c>
      <c r="M17" s="53">
        <f t="shared" si="1"/>
        <v>0</v>
      </c>
      <c r="N17" s="54">
        <v>0</v>
      </c>
      <c r="O17" s="54">
        <v>0</v>
      </c>
      <c r="P17" s="55">
        <f t="shared" si="2"/>
        <v>236340.56</v>
      </c>
      <c r="Q17" s="172">
        <v>134</v>
      </c>
      <c r="R17" s="78">
        <v>90</v>
      </c>
      <c r="S17" s="56" t="s">
        <v>49</v>
      </c>
      <c r="T17" s="115">
        <v>40</v>
      </c>
      <c r="U17" s="57">
        <v>1</v>
      </c>
    </row>
    <row r="18" spans="1:21" ht="38.25" customHeight="1" x14ac:dyDescent="0.2">
      <c r="A18" s="84" t="s">
        <v>57</v>
      </c>
      <c r="B18" s="85" t="s">
        <v>74</v>
      </c>
      <c r="C18" s="86" t="s">
        <v>75</v>
      </c>
      <c r="D18" s="85" t="s">
        <v>45</v>
      </c>
      <c r="E18" s="111" t="s">
        <v>55</v>
      </c>
      <c r="F18" s="146" t="s">
        <v>101</v>
      </c>
      <c r="G18" s="138" t="s">
        <v>115</v>
      </c>
      <c r="H18" s="52" t="s">
        <v>127</v>
      </c>
      <c r="I18" s="87">
        <f t="shared" si="0"/>
        <v>118170.28</v>
      </c>
      <c r="J18" s="88">
        <v>98000</v>
      </c>
      <c r="K18" s="88">
        <v>20170.28</v>
      </c>
      <c r="L18" s="89">
        <v>0</v>
      </c>
      <c r="M18" s="87">
        <f t="shared" si="1"/>
        <v>0</v>
      </c>
      <c r="N18" s="88">
        <v>0</v>
      </c>
      <c r="O18" s="88">
        <v>0</v>
      </c>
      <c r="P18" s="89">
        <f t="shared" si="2"/>
        <v>118170.28</v>
      </c>
      <c r="Q18" s="171">
        <v>67</v>
      </c>
      <c r="R18" s="90">
        <v>45</v>
      </c>
      <c r="S18" s="91" t="s">
        <v>49</v>
      </c>
      <c r="T18" s="114">
        <v>20</v>
      </c>
      <c r="U18" s="92">
        <v>1</v>
      </c>
    </row>
    <row r="19" spans="1:21" ht="28.5" customHeight="1" x14ac:dyDescent="0.2">
      <c r="A19" s="122" t="s">
        <v>57</v>
      </c>
      <c r="B19" s="79" t="s">
        <v>74</v>
      </c>
      <c r="C19" s="96" t="s">
        <v>75</v>
      </c>
      <c r="D19" s="79" t="s">
        <v>46</v>
      </c>
      <c r="E19" s="113" t="s">
        <v>55</v>
      </c>
      <c r="F19" s="147" t="s">
        <v>101</v>
      </c>
      <c r="G19" s="139" t="s">
        <v>129</v>
      </c>
      <c r="H19" s="52" t="s">
        <v>105</v>
      </c>
      <c r="I19" s="59">
        <f t="shared" si="0"/>
        <v>118170.28</v>
      </c>
      <c r="J19" s="58">
        <v>98000</v>
      </c>
      <c r="K19" s="58">
        <v>20170.28</v>
      </c>
      <c r="L19" s="81">
        <v>0</v>
      </c>
      <c r="M19" s="59">
        <v>0</v>
      </c>
      <c r="N19" s="58">
        <v>0</v>
      </c>
      <c r="O19" s="58">
        <v>0</v>
      </c>
      <c r="P19" s="81">
        <f t="shared" si="2"/>
        <v>118170.28</v>
      </c>
      <c r="Q19" s="173">
        <v>67</v>
      </c>
      <c r="R19" s="78">
        <v>45</v>
      </c>
      <c r="S19" s="82" t="s">
        <v>49</v>
      </c>
      <c r="T19" s="117">
        <v>20</v>
      </c>
      <c r="U19" s="83">
        <v>1</v>
      </c>
    </row>
    <row r="20" spans="1:21" ht="39.75" customHeight="1" x14ac:dyDescent="0.2">
      <c r="A20" s="84" t="s">
        <v>57</v>
      </c>
      <c r="B20" s="85" t="s">
        <v>74</v>
      </c>
      <c r="C20" s="86" t="s">
        <v>75</v>
      </c>
      <c r="D20" s="85" t="s">
        <v>59</v>
      </c>
      <c r="E20" s="111" t="s">
        <v>55</v>
      </c>
      <c r="F20" s="146" t="s">
        <v>101</v>
      </c>
      <c r="G20" s="138" t="s">
        <v>116</v>
      </c>
      <c r="H20" s="52" t="s">
        <v>106</v>
      </c>
      <c r="I20" s="87">
        <f t="shared" si="0"/>
        <v>118170.28</v>
      </c>
      <c r="J20" s="88">
        <v>98000</v>
      </c>
      <c r="K20" s="88">
        <v>20170.28</v>
      </c>
      <c r="L20" s="89">
        <v>0</v>
      </c>
      <c r="M20" s="87">
        <v>0</v>
      </c>
      <c r="N20" s="88">
        <v>0</v>
      </c>
      <c r="O20" s="88">
        <v>0</v>
      </c>
      <c r="P20" s="89">
        <f t="shared" si="2"/>
        <v>118170.28</v>
      </c>
      <c r="Q20" s="171">
        <v>67</v>
      </c>
      <c r="R20" s="90">
        <v>45</v>
      </c>
      <c r="S20" s="91" t="s">
        <v>49</v>
      </c>
      <c r="T20" s="114">
        <v>20</v>
      </c>
      <c r="U20" s="92">
        <v>1</v>
      </c>
    </row>
    <row r="21" spans="1:21" ht="30" customHeight="1" x14ac:dyDescent="0.2">
      <c r="A21" s="122" t="s">
        <v>57</v>
      </c>
      <c r="B21" s="79" t="s">
        <v>74</v>
      </c>
      <c r="C21" s="96" t="s">
        <v>75</v>
      </c>
      <c r="D21" s="79" t="s">
        <v>60</v>
      </c>
      <c r="E21" s="113" t="s">
        <v>55</v>
      </c>
      <c r="F21" s="147" t="s">
        <v>101</v>
      </c>
      <c r="G21" s="139" t="s">
        <v>117</v>
      </c>
      <c r="H21" s="52" t="s">
        <v>107</v>
      </c>
      <c r="I21" s="59">
        <f t="shared" si="0"/>
        <v>59085.120000000003</v>
      </c>
      <c r="J21" s="58">
        <v>49000</v>
      </c>
      <c r="K21" s="58">
        <v>10085.120000000001</v>
      </c>
      <c r="L21" s="81">
        <v>0</v>
      </c>
      <c r="M21" s="59">
        <v>0</v>
      </c>
      <c r="N21" s="58">
        <v>0</v>
      </c>
      <c r="O21" s="58">
        <v>0</v>
      </c>
      <c r="P21" s="81">
        <f t="shared" si="2"/>
        <v>59085.120000000003</v>
      </c>
      <c r="Q21" s="173">
        <v>33</v>
      </c>
      <c r="R21" s="78">
        <v>23</v>
      </c>
      <c r="S21" s="82" t="s">
        <v>49</v>
      </c>
      <c r="T21" s="117">
        <v>10</v>
      </c>
      <c r="U21" s="83">
        <v>1</v>
      </c>
    </row>
    <row r="22" spans="1:21" ht="42" customHeight="1" x14ac:dyDescent="0.2">
      <c r="A22" s="84" t="s">
        <v>57</v>
      </c>
      <c r="B22" s="85" t="s">
        <v>74</v>
      </c>
      <c r="C22" s="86" t="s">
        <v>75</v>
      </c>
      <c r="D22" s="85" t="s">
        <v>61</v>
      </c>
      <c r="E22" s="111" t="s">
        <v>77</v>
      </c>
      <c r="F22" s="146" t="s">
        <v>109</v>
      </c>
      <c r="G22" s="138" t="s">
        <v>118</v>
      </c>
      <c r="H22" s="236" t="s">
        <v>108</v>
      </c>
      <c r="I22" s="87">
        <f t="shared" si="0"/>
        <v>1544606.29</v>
      </c>
      <c r="J22" s="88">
        <v>1544606.29</v>
      </c>
      <c r="K22" s="88">
        <v>0</v>
      </c>
      <c r="L22" s="89">
        <v>0</v>
      </c>
      <c r="M22" s="87">
        <f t="shared" si="1"/>
        <v>0</v>
      </c>
      <c r="N22" s="88">
        <v>0</v>
      </c>
      <c r="O22" s="88">
        <v>0</v>
      </c>
      <c r="P22" s="89">
        <f t="shared" si="2"/>
        <v>1544606.29</v>
      </c>
      <c r="Q22" s="171">
        <v>605</v>
      </c>
      <c r="R22" s="90">
        <v>403</v>
      </c>
      <c r="S22" s="91" t="s">
        <v>58</v>
      </c>
      <c r="T22" s="114">
        <v>2482.63</v>
      </c>
      <c r="U22" s="92">
        <v>1</v>
      </c>
    </row>
    <row r="23" spans="1:21" ht="40.5" customHeight="1" x14ac:dyDescent="0.2">
      <c r="A23" s="136" t="s">
        <v>57</v>
      </c>
      <c r="B23" s="79" t="s">
        <v>74</v>
      </c>
      <c r="C23" s="96" t="s">
        <v>75</v>
      </c>
      <c r="D23" s="79" t="s">
        <v>63</v>
      </c>
      <c r="E23" s="113" t="s">
        <v>77</v>
      </c>
      <c r="F23" s="147" t="s">
        <v>110</v>
      </c>
      <c r="G23" s="139" t="s">
        <v>128</v>
      </c>
      <c r="H23" s="52" t="s">
        <v>124</v>
      </c>
      <c r="I23" s="59">
        <f t="shared" si="0"/>
        <v>1450803.14</v>
      </c>
      <c r="J23" s="58">
        <v>1450803.14</v>
      </c>
      <c r="K23" s="58">
        <v>0</v>
      </c>
      <c r="L23" s="81">
        <v>0</v>
      </c>
      <c r="M23" s="59">
        <v>0</v>
      </c>
      <c r="N23" s="58">
        <v>0</v>
      </c>
      <c r="O23" s="58">
        <v>0</v>
      </c>
      <c r="P23" s="81">
        <f t="shared" si="2"/>
        <v>1450803.14</v>
      </c>
      <c r="Q23" s="173">
        <v>336</v>
      </c>
      <c r="R23" s="78">
        <v>224</v>
      </c>
      <c r="S23" s="82" t="s">
        <v>58</v>
      </c>
      <c r="T23" s="117">
        <v>1530.9</v>
      </c>
      <c r="U23" s="83">
        <v>1</v>
      </c>
    </row>
    <row r="24" spans="1:21" ht="37.5" customHeight="1" x14ac:dyDescent="0.2">
      <c r="A24" s="84" t="s">
        <v>57</v>
      </c>
      <c r="B24" s="85" t="s">
        <v>74</v>
      </c>
      <c r="C24" s="86" t="s">
        <v>75</v>
      </c>
      <c r="D24" s="85" t="s">
        <v>64</v>
      </c>
      <c r="E24" s="111" t="s">
        <v>125</v>
      </c>
      <c r="F24" s="146" t="s">
        <v>101</v>
      </c>
      <c r="G24" s="138" t="s">
        <v>135</v>
      </c>
      <c r="H24" s="52" t="s">
        <v>147</v>
      </c>
      <c r="I24" s="87">
        <f t="shared" si="0"/>
        <v>483601.05</v>
      </c>
      <c r="J24" s="88">
        <v>483601.05</v>
      </c>
      <c r="K24" s="88">
        <v>0</v>
      </c>
      <c r="L24" s="89">
        <v>0</v>
      </c>
      <c r="M24" s="87">
        <v>0</v>
      </c>
      <c r="N24" s="88">
        <v>0</v>
      </c>
      <c r="O24" s="88">
        <v>0</v>
      </c>
      <c r="P24" s="89">
        <f t="shared" si="2"/>
        <v>483601.05</v>
      </c>
      <c r="Q24" s="171">
        <v>504</v>
      </c>
      <c r="R24" s="90">
        <v>336</v>
      </c>
      <c r="S24" s="91" t="s">
        <v>69</v>
      </c>
      <c r="T24" s="114">
        <v>1</v>
      </c>
      <c r="U24" s="92">
        <v>1</v>
      </c>
    </row>
    <row r="25" spans="1:21" ht="21.75" customHeight="1" x14ac:dyDescent="0.2">
      <c r="A25" s="136" t="s">
        <v>57</v>
      </c>
      <c r="B25" s="79" t="s">
        <v>74</v>
      </c>
      <c r="C25" s="96" t="s">
        <v>75</v>
      </c>
      <c r="D25" s="79" t="s">
        <v>65</v>
      </c>
      <c r="E25" s="113" t="s">
        <v>55</v>
      </c>
      <c r="F25" s="147" t="s">
        <v>101</v>
      </c>
      <c r="G25" s="139" t="s">
        <v>146</v>
      </c>
      <c r="H25" s="52" t="s">
        <v>96</v>
      </c>
      <c r="I25" s="59">
        <f t="shared" si="0"/>
        <v>2740000</v>
      </c>
      <c r="J25" s="58">
        <v>2740000</v>
      </c>
      <c r="K25" s="58">
        <v>0</v>
      </c>
      <c r="L25" s="81">
        <v>0</v>
      </c>
      <c r="M25" s="59">
        <v>0</v>
      </c>
      <c r="N25" s="58">
        <v>0</v>
      </c>
      <c r="O25" s="58">
        <v>0</v>
      </c>
      <c r="P25" s="81">
        <f t="shared" si="2"/>
        <v>2740000</v>
      </c>
      <c r="Q25" s="173">
        <v>134</v>
      </c>
      <c r="R25" s="78">
        <v>90</v>
      </c>
      <c r="S25" s="82" t="s">
        <v>49</v>
      </c>
      <c r="T25" s="117">
        <v>40</v>
      </c>
      <c r="U25" s="83">
        <v>1</v>
      </c>
    </row>
    <row r="26" spans="1:21" ht="30.75" customHeight="1" x14ac:dyDescent="0.2">
      <c r="A26" s="84" t="s">
        <v>57</v>
      </c>
      <c r="B26" s="85" t="s">
        <v>74</v>
      </c>
      <c r="C26" s="86" t="s">
        <v>75</v>
      </c>
      <c r="D26" s="85" t="s">
        <v>93</v>
      </c>
      <c r="E26" s="111" t="s">
        <v>55</v>
      </c>
      <c r="F26" s="146" t="s">
        <v>101</v>
      </c>
      <c r="G26" s="138" t="s">
        <v>121</v>
      </c>
      <c r="H26" s="52" t="s">
        <v>97</v>
      </c>
      <c r="I26" s="87">
        <f>+J26+K26+L26</f>
        <v>1370775.22</v>
      </c>
      <c r="J26" s="88">
        <v>1136800</v>
      </c>
      <c r="K26" s="88">
        <v>233975.22</v>
      </c>
      <c r="L26" s="89">
        <v>0</v>
      </c>
      <c r="M26" s="87">
        <v>0</v>
      </c>
      <c r="N26" s="88">
        <v>0</v>
      </c>
      <c r="O26" s="88">
        <v>0</v>
      </c>
      <c r="P26" s="89">
        <f t="shared" si="2"/>
        <v>1370775.22</v>
      </c>
      <c r="Q26" s="171">
        <v>779</v>
      </c>
      <c r="R26" s="90">
        <v>520</v>
      </c>
      <c r="S26" s="91" t="s">
        <v>49</v>
      </c>
      <c r="T26" s="114">
        <v>232</v>
      </c>
      <c r="U26" s="92">
        <v>1</v>
      </c>
    </row>
    <row r="27" spans="1:21" ht="30.75" customHeight="1" x14ac:dyDescent="0.2">
      <c r="A27" s="136" t="s">
        <v>57</v>
      </c>
      <c r="B27" s="79" t="s">
        <v>74</v>
      </c>
      <c r="C27" s="96" t="s">
        <v>75</v>
      </c>
      <c r="D27" s="79" t="s">
        <v>94</v>
      </c>
      <c r="E27" s="113" t="s">
        <v>79</v>
      </c>
      <c r="F27" s="147" t="s">
        <v>101</v>
      </c>
      <c r="G27" s="139" t="s">
        <v>122</v>
      </c>
      <c r="H27" s="52" t="s">
        <v>98</v>
      </c>
      <c r="I27" s="59">
        <f>J27+K27+L27</f>
        <v>505770.06</v>
      </c>
      <c r="J27" s="58">
        <v>505770.06</v>
      </c>
      <c r="K27" s="58">
        <v>0</v>
      </c>
      <c r="L27" s="81">
        <v>0</v>
      </c>
      <c r="M27" s="59">
        <v>0</v>
      </c>
      <c r="N27" s="58">
        <v>0</v>
      </c>
      <c r="O27" s="58">
        <v>0</v>
      </c>
      <c r="P27" s="81">
        <f t="shared" si="2"/>
        <v>505770.06</v>
      </c>
      <c r="Q27" s="173">
        <v>120</v>
      </c>
      <c r="R27" s="78">
        <v>80</v>
      </c>
      <c r="S27" s="82" t="s">
        <v>69</v>
      </c>
      <c r="T27" s="117">
        <v>1</v>
      </c>
      <c r="U27" s="83">
        <v>1</v>
      </c>
    </row>
    <row r="28" spans="1:21" ht="32.25" customHeight="1" x14ac:dyDescent="0.2">
      <c r="A28" s="84" t="s">
        <v>57</v>
      </c>
      <c r="B28" s="85" t="s">
        <v>74</v>
      </c>
      <c r="C28" s="86" t="s">
        <v>75</v>
      </c>
      <c r="D28" s="85" t="s">
        <v>95</v>
      </c>
      <c r="E28" s="111" t="s">
        <v>79</v>
      </c>
      <c r="F28" s="146" t="s">
        <v>101</v>
      </c>
      <c r="G28" s="138" t="s">
        <v>123</v>
      </c>
      <c r="H28" s="237" t="s">
        <v>100</v>
      </c>
      <c r="I28" s="87">
        <f>J28+K28+L28</f>
        <v>300000</v>
      </c>
      <c r="J28" s="88">
        <v>300000</v>
      </c>
      <c r="K28" s="88">
        <v>0</v>
      </c>
      <c r="L28" s="89">
        <v>0</v>
      </c>
      <c r="M28" s="87">
        <v>0</v>
      </c>
      <c r="N28" s="88">
        <v>0</v>
      </c>
      <c r="O28" s="88">
        <v>0</v>
      </c>
      <c r="P28" s="89">
        <f t="shared" si="2"/>
        <v>300000</v>
      </c>
      <c r="Q28" s="171">
        <v>120</v>
      </c>
      <c r="R28" s="90">
        <v>80</v>
      </c>
      <c r="S28" s="91" t="s">
        <v>69</v>
      </c>
      <c r="T28" s="114">
        <v>1</v>
      </c>
      <c r="U28" s="92">
        <v>1</v>
      </c>
    </row>
    <row r="29" spans="1:21" ht="31.5" customHeight="1" x14ac:dyDescent="0.2">
      <c r="A29" s="136" t="s">
        <v>57</v>
      </c>
      <c r="B29" s="79" t="s">
        <v>74</v>
      </c>
      <c r="C29" s="96" t="s">
        <v>75</v>
      </c>
      <c r="D29" s="79" t="s">
        <v>99</v>
      </c>
      <c r="E29" s="116" t="s">
        <v>140</v>
      </c>
      <c r="F29" s="225" t="s">
        <v>141</v>
      </c>
      <c r="G29" s="80"/>
      <c r="H29" s="249" t="s">
        <v>139</v>
      </c>
      <c r="I29" s="59">
        <f t="shared" ref="I29" si="3">J29</f>
        <v>193440.42</v>
      </c>
      <c r="J29" s="58">
        <v>193440.42</v>
      </c>
      <c r="K29" s="58">
        <v>0</v>
      </c>
      <c r="L29" s="81">
        <v>0</v>
      </c>
      <c r="M29" s="59">
        <f t="shared" ref="M29" si="4">N29</f>
        <v>0</v>
      </c>
      <c r="N29" s="58">
        <v>0</v>
      </c>
      <c r="O29" s="58">
        <v>0</v>
      </c>
      <c r="P29" s="81">
        <f t="shared" si="2"/>
        <v>193440.42</v>
      </c>
      <c r="Q29" s="173">
        <v>330</v>
      </c>
      <c r="R29" s="78">
        <v>220</v>
      </c>
      <c r="S29" s="82" t="s">
        <v>69</v>
      </c>
      <c r="T29" s="117">
        <v>1</v>
      </c>
      <c r="U29" s="83">
        <v>1</v>
      </c>
    </row>
    <row r="30" spans="1:21" ht="36.75" customHeight="1" x14ac:dyDescent="0.2">
      <c r="A30" s="84" t="s">
        <v>57</v>
      </c>
      <c r="B30" s="85" t="s">
        <v>74</v>
      </c>
      <c r="C30" s="86" t="s">
        <v>75</v>
      </c>
      <c r="D30" s="85" t="s">
        <v>149</v>
      </c>
      <c r="E30" s="238" t="s">
        <v>79</v>
      </c>
      <c r="F30" s="239" t="s">
        <v>101</v>
      </c>
      <c r="G30" s="138" t="s">
        <v>162</v>
      </c>
      <c r="H30" s="240" t="s">
        <v>161</v>
      </c>
      <c r="I30" s="87">
        <v>650000</v>
      </c>
      <c r="J30" s="88">
        <v>650000</v>
      </c>
      <c r="K30" s="88">
        <v>0</v>
      </c>
      <c r="L30" s="89">
        <v>0</v>
      </c>
      <c r="M30" s="87">
        <v>0</v>
      </c>
      <c r="N30" s="88">
        <v>0</v>
      </c>
      <c r="O30" s="88">
        <v>0</v>
      </c>
      <c r="P30" s="89">
        <v>650000</v>
      </c>
      <c r="Q30" s="171">
        <v>270</v>
      </c>
      <c r="R30" s="90">
        <v>180</v>
      </c>
      <c r="S30" s="91" t="s">
        <v>58</v>
      </c>
      <c r="T30" s="114">
        <v>450</v>
      </c>
      <c r="U30" s="92">
        <v>1</v>
      </c>
    </row>
    <row r="31" spans="1:21" ht="36" customHeight="1" x14ac:dyDescent="0.2">
      <c r="A31" s="122" t="s">
        <v>57</v>
      </c>
      <c r="B31" s="79" t="s">
        <v>74</v>
      </c>
      <c r="C31" s="96" t="s">
        <v>75</v>
      </c>
      <c r="D31" s="79" t="s">
        <v>150</v>
      </c>
      <c r="E31" s="116" t="s">
        <v>79</v>
      </c>
      <c r="F31" s="225" t="s">
        <v>101</v>
      </c>
      <c r="G31" s="139" t="s">
        <v>163</v>
      </c>
      <c r="H31" s="226" t="s">
        <v>155</v>
      </c>
      <c r="I31" s="59">
        <v>603000</v>
      </c>
      <c r="J31" s="58">
        <v>603000</v>
      </c>
      <c r="K31" s="58">
        <v>0</v>
      </c>
      <c r="L31" s="81">
        <v>0</v>
      </c>
      <c r="M31" s="59">
        <v>0</v>
      </c>
      <c r="N31" s="58">
        <v>0</v>
      </c>
      <c r="O31" s="58">
        <v>0</v>
      </c>
      <c r="P31" s="81">
        <v>603000</v>
      </c>
      <c r="Q31" s="173">
        <v>480</v>
      </c>
      <c r="R31" s="78">
        <v>320</v>
      </c>
      <c r="S31" s="82" t="s">
        <v>58</v>
      </c>
      <c r="T31" s="117">
        <v>432</v>
      </c>
      <c r="U31" s="83">
        <v>1</v>
      </c>
    </row>
    <row r="32" spans="1:21" ht="35.25" customHeight="1" x14ac:dyDescent="0.2">
      <c r="A32" s="84" t="s">
        <v>57</v>
      </c>
      <c r="B32" s="85" t="s">
        <v>74</v>
      </c>
      <c r="C32" s="86" t="s">
        <v>75</v>
      </c>
      <c r="D32" s="85" t="s">
        <v>151</v>
      </c>
      <c r="E32" s="238" t="s">
        <v>79</v>
      </c>
      <c r="F32" s="239" t="s">
        <v>101</v>
      </c>
      <c r="G32" s="138" t="s">
        <v>164</v>
      </c>
      <c r="H32" s="240" t="s">
        <v>156</v>
      </c>
      <c r="I32" s="87">
        <v>574900</v>
      </c>
      <c r="J32" s="88">
        <v>574900</v>
      </c>
      <c r="K32" s="88">
        <v>0</v>
      </c>
      <c r="L32" s="89">
        <v>0</v>
      </c>
      <c r="M32" s="87">
        <v>0</v>
      </c>
      <c r="N32" s="88">
        <v>0</v>
      </c>
      <c r="O32" s="88">
        <v>0</v>
      </c>
      <c r="P32" s="89">
        <v>574900</v>
      </c>
      <c r="Q32" s="171">
        <v>720</v>
      </c>
      <c r="R32" s="90">
        <v>480</v>
      </c>
      <c r="S32" s="91" t="s">
        <v>58</v>
      </c>
      <c r="T32" s="114">
        <v>416</v>
      </c>
      <c r="U32" s="92">
        <v>1</v>
      </c>
    </row>
    <row r="33" spans="1:21" ht="32.25" customHeight="1" x14ac:dyDescent="0.2">
      <c r="A33" s="122" t="s">
        <v>57</v>
      </c>
      <c r="B33" s="79" t="s">
        <v>74</v>
      </c>
      <c r="C33" s="96" t="s">
        <v>75</v>
      </c>
      <c r="D33" s="79" t="s">
        <v>152</v>
      </c>
      <c r="E33" s="116" t="s">
        <v>77</v>
      </c>
      <c r="F33" s="225" t="s">
        <v>157</v>
      </c>
      <c r="G33" s="139" t="s">
        <v>165</v>
      </c>
      <c r="H33" s="226" t="s">
        <v>158</v>
      </c>
      <c r="I33" s="59">
        <v>500000</v>
      </c>
      <c r="J33" s="58">
        <v>500000</v>
      </c>
      <c r="K33" s="58">
        <v>0</v>
      </c>
      <c r="L33" s="81">
        <v>0</v>
      </c>
      <c r="M33" s="59">
        <v>0</v>
      </c>
      <c r="N33" s="58">
        <v>0</v>
      </c>
      <c r="O33" s="58">
        <v>0</v>
      </c>
      <c r="P33" s="81">
        <v>500000</v>
      </c>
      <c r="Q33" s="173">
        <v>134</v>
      </c>
      <c r="R33" s="78">
        <v>90</v>
      </c>
      <c r="S33" s="82" t="s">
        <v>58</v>
      </c>
      <c r="T33" s="110">
        <v>1038.75</v>
      </c>
      <c r="U33" s="83">
        <v>1</v>
      </c>
    </row>
    <row r="34" spans="1:21" ht="51" customHeight="1" x14ac:dyDescent="0.2">
      <c r="A34" s="84" t="s">
        <v>57</v>
      </c>
      <c r="B34" s="85" t="s">
        <v>74</v>
      </c>
      <c r="C34" s="86" t="s">
        <v>75</v>
      </c>
      <c r="D34" s="85" t="s">
        <v>153</v>
      </c>
      <c r="E34" s="238" t="s">
        <v>77</v>
      </c>
      <c r="F34" s="239" t="s">
        <v>157</v>
      </c>
      <c r="G34" s="138" t="s">
        <v>166</v>
      </c>
      <c r="H34" s="240" t="s">
        <v>159</v>
      </c>
      <c r="I34" s="87">
        <v>654570.29</v>
      </c>
      <c r="J34" s="88">
        <v>654570.29</v>
      </c>
      <c r="K34" s="88">
        <v>0</v>
      </c>
      <c r="L34" s="89">
        <v>0</v>
      </c>
      <c r="M34" s="87">
        <v>0</v>
      </c>
      <c r="N34" s="88">
        <v>0</v>
      </c>
      <c r="O34" s="88">
        <v>0</v>
      </c>
      <c r="P34" s="89">
        <v>654570.29</v>
      </c>
      <c r="Q34" s="171">
        <v>540</v>
      </c>
      <c r="R34" s="90">
        <v>360</v>
      </c>
      <c r="S34" s="91" t="s">
        <v>58</v>
      </c>
      <c r="T34" s="241">
        <v>1113.2</v>
      </c>
      <c r="U34" s="92">
        <v>1</v>
      </c>
    </row>
    <row r="35" spans="1:21" ht="57.75" customHeight="1" x14ac:dyDescent="0.2">
      <c r="A35" s="122" t="s">
        <v>57</v>
      </c>
      <c r="B35" s="79" t="s">
        <v>74</v>
      </c>
      <c r="C35" s="96" t="s">
        <v>75</v>
      </c>
      <c r="D35" s="79" t="s">
        <v>154</v>
      </c>
      <c r="E35" s="116" t="s">
        <v>77</v>
      </c>
      <c r="F35" s="225" t="s">
        <v>157</v>
      </c>
      <c r="G35" s="139" t="s">
        <v>167</v>
      </c>
      <c r="H35" s="226" t="s">
        <v>160</v>
      </c>
      <c r="I35" s="59">
        <v>1064529.5900000001</v>
      </c>
      <c r="J35" s="58">
        <v>1064529.5900000001</v>
      </c>
      <c r="K35" s="58">
        <v>0</v>
      </c>
      <c r="L35" s="81">
        <v>0</v>
      </c>
      <c r="M35" s="59">
        <v>0</v>
      </c>
      <c r="N35" s="58">
        <v>0</v>
      </c>
      <c r="O35" s="58">
        <v>0</v>
      </c>
      <c r="P35" s="81">
        <v>1064529.5900000001</v>
      </c>
      <c r="Q35" s="173">
        <v>720</v>
      </c>
      <c r="R35" s="78">
        <v>480</v>
      </c>
      <c r="S35" s="82" t="s">
        <v>58</v>
      </c>
      <c r="T35" s="110">
        <v>1840</v>
      </c>
      <c r="U35" s="83">
        <v>1</v>
      </c>
    </row>
    <row r="36" spans="1:21" ht="12" thickBot="1" x14ac:dyDescent="0.25">
      <c r="A36" s="97"/>
      <c r="B36" s="98"/>
      <c r="C36" s="99"/>
      <c r="D36" s="100"/>
      <c r="E36" s="101"/>
      <c r="F36" s="148"/>
      <c r="G36" s="102"/>
      <c r="H36" s="103"/>
      <c r="I36" s="104">
        <f t="shared" ref="I36:P36" si="5">SUM(I15:I35)</f>
        <v>14084102.859999999</v>
      </c>
      <c r="J36" s="105">
        <f t="shared" si="5"/>
        <v>13719020.84</v>
      </c>
      <c r="K36" s="105">
        <f t="shared" si="5"/>
        <v>365082.02</v>
      </c>
      <c r="L36" s="106">
        <f t="shared" si="5"/>
        <v>0</v>
      </c>
      <c r="M36" s="104">
        <f t="shared" si="5"/>
        <v>0</v>
      </c>
      <c r="N36" s="105">
        <f t="shared" si="5"/>
        <v>0</v>
      </c>
      <c r="O36" s="105">
        <f t="shared" si="5"/>
        <v>0</v>
      </c>
      <c r="P36" s="106">
        <f t="shared" si="5"/>
        <v>14084102.859999999</v>
      </c>
      <c r="Q36" s="227"/>
      <c r="R36" s="107"/>
      <c r="S36" s="98"/>
      <c r="T36" s="108"/>
      <c r="U36" s="109">
        <v>0</v>
      </c>
    </row>
    <row r="37" spans="1:21" x14ac:dyDescent="0.2">
      <c r="A37" s="60"/>
      <c r="B37" s="60"/>
      <c r="C37" s="60"/>
      <c r="D37" s="60"/>
      <c r="E37" s="60"/>
      <c r="F37" s="66"/>
      <c r="G37" s="60"/>
      <c r="H37" s="61"/>
      <c r="I37" s="218">
        <f>I36</f>
        <v>14084102.859999999</v>
      </c>
      <c r="J37" s="219">
        <f>J36</f>
        <v>13719020.84</v>
      </c>
      <c r="K37" s="220">
        <f>K36</f>
        <v>365082.02</v>
      </c>
      <c r="L37" s="209">
        <v>0</v>
      </c>
      <c r="M37" s="218">
        <v>0</v>
      </c>
      <c r="N37" s="219">
        <v>0</v>
      </c>
      <c r="O37" s="220">
        <v>0</v>
      </c>
      <c r="P37" s="209">
        <f>P36</f>
        <v>14084102.859999999</v>
      </c>
      <c r="Q37" s="156"/>
      <c r="R37" s="66"/>
      <c r="S37" s="60"/>
      <c r="T37" s="67"/>
      <c r="U37" s="60"/>
    </row>
    <row r="38" spans="1:21" x14ac:dyDescent="0.2">
      <c r="A38" s="60"/>
      <c r="B38" s="60"/>
      <c r="C38" s="60"/>
      <c r="D38" s="60"/>
      <c r="E38" s="60"/>
      <c r="F38" s="66"/>
      <c r="G38" s="60"/>
      <c r="H38" s="61"/>
      <c r="I38" s="221">
        <f>I36</f>
        <v>14084102.859999999</v>
      </c>
      <c r="J38" s="222">
        <f>J36</f>
        <v>13719020.84</v>
      </c>
      <c r="K38" s="222">
        <f>K36</f>
        <v>365082.02</v>
      </c>
      <c r="L38" s="210">
        <v>0</v>
      </c>
      <c r="M38" s="221">
        <v>0</v>
      </c>
      <c r="N38" s="222">
        <v>0</v>
      </c>
      <c r="O38" s="222">
        <v>0</v>
      </c>
      <c r="P38" s="210">
        <f>P37</f>
        <v>14084102.859999999</v>
      </c>
      <c r="Q38" s="157"/>
      <c r="R38" s="66"/>
      <c r="S38" s="60"/>
      <c r="T38" s="66"/>
      <c r="U38" s="60"/>
    </row>
    <row r="39" spans="1:21" ht="12" thickBot="1" x14ac:dyDescent="0.25">
      <c r="A39" s="60"/>
      <c r="B39" s="60"/>
      <c r="C39" s="60"/>
      <c r="D39" s="60"/>
      <c r="E39" s="212"/>
      <c r="F39" s="212"/>
      <c r="G39" s="212"/>
      <c r="H39" s="61"/>
      <c r="I39" s="223">
        <f>I36</f>
        <v>14084102.859999999</v>
      </c>
      <c r="J39" s="224">
        <f>J36</f>
        <v>13719020.84</v>
      </c>
      <c r="K39" s="224">
        <f>K36</f>
        <v>365082.02</v>
      </c>
      <c r="L39" s="211">
        <v>0</v>
      </c>
      <c r="M39" s="223">
        <v>0</v>
      </c>
      <c r="N39" s="224">
        <v>0</v>
      </c>
      <c r="O39" s="224">
        <v>0</v>
      </c>
      <c r="P39" s="211">
        <f>P37</f>
        <v>14084102.859999999</v>
      </c>
      <c r="Q39" s="156"/>
      <c r="R39" s="66"/>
      <c r="S39" s="60"/>
      <c r="T39" s="66"/>
      <c r="U39" s="60"/>
    </row>
    <row r="40" spans="1:21" x14ac:dyDescent="0.2">
      <c r="E40" s="213"/>
      <c r="F40" s="214"/>
      <c r="G40" s="215"/>
      <c r="J40" s="74"/>
      <c r="R40" s="3"/>
    </row>
    <row r="41" spans="1:21" x14ac:dyDescent="0.2">
      <c r="E41" s="213"/>
      <c r="F41" s="214"/>
      <c r="G41" s="215"/>
      <c r="J41" s="74"/>
      <c r="R41" s="3"/>
    </row>
    <row r="42" spans="1:21" ht="12" x14ac:dyDescent="0.2">
      <c r="E42" s="213"/>
      <c r="F42" s="214"/>
      <c r="G42" s="215"/>
      <c r="H42" s="18"/>
      <c r="I42" s="125"/>
      <c r="R42" s="3"/>
    </row>
    <row r="43" spans="1:21" ht="12" x14ac:dyDescent="0.2">
      <c r="A43" s="268" t="s">
        <v>68</v>
      </c>
      <c r="B43" s="268"/>
      <c r="C43" s="268"/>
      <c r="D43" s="75"/>
      <c r="E43" s="213"/>
      <c r="F43" s="214"/>
      <c r="G43" s="215"/>
      <c r="H43" s="75"/>
      <c r="I43" s="76"/>
      <c r="J43" s="76"/>
      <c r="K43" s="268" t="s">
        <v>137</v>
      </c>
      <c r="L43" s="268"/>
      <c r="M43" s="268"/>
      <c r="N43" s="268"/>
      <c r="O43" s="268"/>
      <c r="P43" s="287" t="s">
        <v>73</v>
      </c>
      <c r="Q43" s="287"/>
      <c r="R43" s="287"/>
      <c r="S43" s="287"/>
      <c r="T43" s="287"/>
      <c r="U43" s="287"/>
    </row>
    <row r="44" spans="1:21" x14ac:dyDescent="0.2">
      <c r="A44" s="270" t="s">
        <v>72</v>
      </c>
      <c r="B44" s="270"/>
      <c r="C44" s="270"/>
      <c r="E44" s="213"/>
      <c r="F44" s="214"/>
      <c r="G44" s="215"/>
      <c r="I44" s="17"/>
      <c r="K44" s="271" t="s">
        <v>47</v>
      </c>
      <c r="L44" s="272"/>
      <c r="M44" s="272"/>
      <c r="N44" s="272"/>
      <c r="O44" s="272"/>
      <c r="R44" s="265" t="s">
        <v>48</v>
      </c>
      <c r="S44" s="265"/>
      <c r="T44" s="265"/>
      <c r="U44" s="77"/>
    </row>
    <row r="45" spans="1:21" x14ac:dyDescent="0.2">
      <c r="E45" s="213"/>
      <c r="F45" s="214"/>
      <c r="G45" s="215"/>
      <c r="R45" s="265"/>
      <c r="S45" s="265"/>
      <c r="T45" s="265"/>
    </row>
    <row r="46" spans="1:21" x14ac:dyDescent="0.2">
      <c r="E46" s="213"/>
      <c r="F46" s="214"/>
      <c r="G46" s="215"/>
      <c r="J46" s="126"/>
    </row>
    <row r="47" spans="1:21" ht="16.5" x14ac:dyDescent="0.3">
      <c r="A47" s="127"/>
      <c r="E47" s="216"/>
      <c r="F47" s="217"/>
      <c r="G47" s="215"/>
      <c r="H47" s="95"/>
    </row>
    <row r="48" spans="1:21" ht="16.5" x14ac:dyDescent="0.3">
      <c r="A48" s="266"/>
      <c r="B48" s="267"/>
      <c r="C48" s="267"/>
      <c r="D48" s="267"/>
      <c r="E48" s="267"/>
      <c r="F48" s="267"/>
      <c r="G48" s="267"/>
      <c r="H48" s="267"/>
      <c r="I48" s="267"/>
      <c r="J48" s="267"/>
      <c r="K48" s="267"/>
    </row>
    <row r="49" spans="1:11" ht="16.5" x14ac:dyDescent="0.3">
      <c r="A49" s="205"/>
      <c r="B49" s="206"/>
      <c r="C49" s="206"/>
      <c r="D49" s="206"/>
      <c r="E49" s="206"/>
      <c r="F49" s="153"/>
      <c r="G49" s="206"/>
      <c r="H49" s="206"/>
      <c r="I49" s="206"/>
      <c r="J49" s="206"/>
      <c r="K49" s="206"/>
    </row>
    <row r="50" spans="1:11" ht="16.5" x14ac:dyDescent="0.3">
      <c r="A50" s="205"/>
      <c r="B50" s="206"/>
      <c r="C50" s="206"/>
      <c r="D50" s="206"/>
      <c r="E50" s="206"/>
      <c r="F50" s="153"/>
      <c r="G50" s="206"/>
      <c r="H50" s="206"/>
      <c r="I50" s="206"/>
      <c r="J50" s="206"/>
      <c r="K50" s="206"/>
    </row>
    <row r="51" spans="1:11" ht="15" x14ac:dyDescent="0.25">
      <c r="A51" s="128"/>
      <c r="D51" s="16"/>
      <c r="E51" s="3"/>
      <c r="F51" s="151"/>
      <c r="G51" s="204"/>
      <c r="H51" s="119"/>
    </row>
    <row r="52" spans="1:11" x14ac:dyDescent="0.2">
      <c r="E52" s="134" t="s">
        <v>91</v>
      </c>
      <c r="F52" s="134" t="s">
        <v>92</v>
      </c>
      <c r="G52" s="134"/>
      <c r="H52" s="60"/>
    </row>
    <row r="53" spans="1:11" x14ac:dyDescent="0.2">
      <c r="E53" s="135" t="s">
        <v>80</v>
      </c>
      <c r="F53" s="149">
        <v>967202.09</v>
      </c>
      <c r="G53" s="133">
        <v>967202.09</v>
      </c>
      <c r="H53" s="60"/>
    </row>
    <row r="54" spans="1:11" x14ac:dyDescent="0.2">
      <c r="E54" s="135" t="s">
        <v>81</v>
      </c>
      <c r="F54" s="149">
        <v>967202.09</v>
      </c>
      <c r="G54" s="133">
        <f>F53+F54</f>
        <v>1934404.18</v>
      </c>
      <c r="H54" s="60"/>
    </row>
    <row r="55" spans="1:11" x14ac:dyDescent="0.2">
      <c r="E55" s="135" t="s">
        <v>82</v>
      </c>
      <c r="F55" s="149">
        <v>967202.09</v>
      </c>
      <c r="G55" s="133">
        <f>F53+F54+F55</f>
        <v>2901606.27</v>
      </c>
      <c r="H55" s="60"/>
    </row>
    <row r="56" spans="1:11" x14ac:dyDescent="0.2">
      <c r="E56" s="135" t="s">
        <v>83</v>
      </c>
      <c r="F56" s="149">
        <v>967202.09</v>
      </c>
      <c r="G56" s="133">
        <f>F53+F54+F55+F56</f>
        <v>3868808.36</v>
      </c>
      <c r="H56" s="60"/>
    </row>
    <row r="57" spans="1:11" x14ac:dyDescent="0.2">
      <c r="E57" s="135" t="s">
        <v>84</v>
      </c>
      <c r="F57" s="149">
        <v>967202.09</v>
      </c>
      <c r="G57" s="133">
        <f>F53+F54+F55+F56+F57</f>
        <v>4836010.45</v>
      </c>
      <c r="H57" s="60"/>
    </row>
    <row r="58" spans="1:11" x14ac:dyDescent="0.2">
      <c r="E58" s="135" t="s">
        <v>85</v>
      </c>
      <c r="F58" s="149">
        <v>967202.09</v>
      </c>
      <c r="G58" s="133">
        <f>F53+F54+F55+F56+F57+F58</f>
        <v>5803212.54</v>
      </c>
      <c r="H58" s="60"/>
    </row>
    <row r="59" spans="1:11" x14ac:dyDescent="0.2">
      <c r="E59" s="135" t="s">
        <v>86</v>
      </c>
      <c r="F59" s="149">
        <v>967202.09</v>
      </c>
      <c r="G59" s="133">
        <f>G58+F59</f>
        <v>6770414.6299999999</v>
      </c>
      <c r="H59" s="60"/>
    </row>
    <row r="60" spans="1:11" x14ac:dyDescent="0.2">
      <c r="E60" s="135" t="s">
        <v>87</v>
      </c>
      <c r="F60" s="149">
        <v>967202.09</v>
      </c>
      <c r="G60" s="133">
        <f>G59+F60</f>
        <v>7737616.7199999997</v>
      </c>
      <c r="H60" s="60"/>
    </row>
    <row r="61" spans="1:11" x14ac:dyDescent="0.2">
      <c r="E61" s="135" t="s">
        <v>88</v>
      </c>
      <c r="F61" s="149">
        <v>967202.09</v>
      </c>
      <c r="G61" s="133">
        <f>G60+F61</f>
        <v>8704818.8100000005</v>
      </c>
      <c r="H61" s="60"/>
    </row>
    <row r="62" spans="1:11" x14ac:dyDescent="0.2">
      <c r="E62" s="135" t="s">
        <v>89</v>
      </c>
      <c r="F62" s="149">
        <v>967202.09</v>
      </c>
      <c r="G62" s="133">
        <f>G61+F62</f>
        <v>9672020.9000000004</v>
      </c>
      <c r="H62" s="60"/>
    </row>
    <row r="63" spans="1:11" x14ac:dyDescent="0.2">
      <c r="E63" s="54" t="s">
        <v>34</v>
      </c>
      <c r="F63" s="152">
        <f>SUM(F53:F62)</f>
        <v>9672020.9000000004</v>
      </c>
      <c r="G63" s="133">
        <v>0</v>
      </c>
      <c r="H63" s="60"/>
    </row>
    <row r="64" spans="1:11" x14ac:dyDescent="0.2">
      <c r="E64" s="3"/>
      <c r="F64" s="150"/>
      <c r="G64" s="204"/>
      <c r="H64" s="60"/>
    </row>
    <row r="65" spans="1:11" ht="16.5" x14ac:dyDescent="0.3">
      <c r="A65" s="266" t="s">
        <v>78</v>
      </c>
      <c r="B65" s="267"/>
      <c r="C65" s="267"/>
      <c r="D65" s="267"/>
      <c r="E65" s="267"/>
      <c r="F65" s="267"/>
      <c r="G65" s="267"/>
      <c r="H65" s="267"/>
      <c r="I65" s="267"/>
      <c r="J65" s="267"/>
      <c r="K65" s="267"/>
    </row>
    <row r="66" spans="1:11" x14ac:dyDescent="0.2">
      <c r="E66" s="3"/>
      <c r="F66" s="150"/>
      <c r="G66" s="204"/>
      <c r="H66" s="60"/>
    </row>
    <row r="67" spans="1:11" ht="45" x14ac:dyDescent="0.25">
      <c r="A67" s="128" t="s">
        <v>136</v>
      </c>
      <c r="E67" s="3"/>
      <c r="F67" s="150"/>
      <c r="G67" s="204"/>
      <c r="H67" s="60"/>
    </row>
    <row r="68" spans="1:11" x14ac:dyDescent="0.2">
      <c r="E68" s="3"/>
      <c r="F68" s="150"/>
      <c r="G68" s="204"/>
      <c r="H68" s="60"/>
    </row>
    <row r="69" spans="1:11" x14ac:dyDescent="0.2">
      <c r="E69" s="3"/>
      <c r="F69" s="150"/>
      <c r="G69" s="204"/>
      <c r="H69" s="60"/>
    </row>
    <row r="70" spans="1:11" x14ac:dyDescent="0.2">
      <c r="E70" s="3"/>
      <c r="F70" s="150"/>
      <c r="G70" s="204"/>
      <c r="H70" s="60"/>
    </row>
    <row r="71" spans="1:11" x14ac:dyDescent="0.2">
      <c r="E71" s="3"/>
      <c r="F71" s="150"/>
      <c r="G71" s="204"/>
      <c r="H71" s="60"/>
    </row>
    <row r="72" spans="1:11" x14ac:dyDescent="0.2">
      <c r="E72" s="3"/>
      <c r="F72" s="150"/>
      <c r="G72" s="204"/>
      <c r="H72" s="60"/>
    </row>
    <row r="73" spans="1:11" x14ac:dyDescent="0.2">
      <c r="E73" s="3"/>
      <c r="F73" s="150"/>
      <c r="G73" s="204"/>
      <c r="H73" s="60"/>
    </row>
    <row r="74" spans="1:11" x14ac:dyDescent="0.2">
      <c r="F74" s="150"/>
      <c r="G74" s="204"/>
    </row>
    <row r="75" spans="1:11" x14ac:dyDescent="0.2">
      <c r="F75" s="150"/>
      <c r="G75" s="204"/>
    </row>
    <row r="76" spans="1:11" x14ac:dyDescent="0.2">
      <c r="F76" s="150"/>
      <c r="G76" s="204"/>
    </row>
    <row r="77" spans="1:11" x14ac:dyDescent="0.2">
      <c r="F77" s="150"/>
      <c r="G77" s="204"/>
    </row>
    <row r="78" spans="1:11" x14ac:dyDescent="0.2">
      <c r="F78" s="150"/>
      <c r="G78" s="204"/>
    </row>
    <row r="79" spans="1:11" x14ac:dyDescent="0.2">
      <c r="F79" s="150"/>
      <c r="G79" s="204"/>
    </row>
    <row r="80" spans="1:11" x14ac:dyDescent="0.2">
      <c r="F80" s="150"/>
      <c r="G80" s="204"/>
    </row>
    <row r="81" spans="6:7" x14ac:dyDescent="0.2">
      <c r="F81" s="150"/>
      <c r="G81" s="204"/>
    </row>
  </sheetData>
  <mergeCells count="22">
    <mergeCell ref="A48:K48"/>
    <mergeCell ref="A65:K65"/>
    <mergeCell ref="M12:P12"/>
    <mergeCell ref="Q12:R12"/>
    <mergeCell ref="Q13:R13"/>
    <mergeCell ref="A43:C43"/>
    <mergeCell ref="K43:O43"/>
    <mergeCell ref="P43:U43"/>
    <mergeCell ref="A11:A13"/>
    <mergeCell ref="G11:G13"/>
    <mergeCell ref="Q11:R11"/>
    <mergeCell ref="B12:C12"/>
    <mergeCell ref="I12:L12"/>
    <mergeCell ref="A44:C44"/>
    <mergeCell ref="K44:O44"/>
    <mergeCell ref="R44:T44"/>
    <mergeCell ref="A1:B1"/>
    <mergeCell ref="R45:T45"/>
    <mergeCell ref="E2:T2"/>
    <mergeCell ref="E3:T3"/>
    <mergeCell ref="E4:T4"/>
    <mergeCell ref="T9:U9"/>
  </mergeCells>
  <hyperlinks>
    <hyperlink ref="A65" r:id="rId1"/>
    <hyperlink ref="A67" r:id="rId2"/>
  </hyperlinks>
  <printOptions horizontalCentered="1"/>
  <pageMargins left="0.23622047244094491" right="0.23622047244094491" top="0.38" bottom="0.35" header="0.31496062992125984" footer="0.31496062992125984"/>
  <pageSetup paperSize="3" scale="54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5"/>
  <sheetViews>
    <sheetView tabSelected="1" topLeftCell="A22" workbookViewId="0">
      <selection activeCell="H35" sqref="H35"/>
    </sheetView>
  </sheetViews>
  <sheetFormatPr baseColWidth="10" defaultRowHeight="11.25" x14ac:dyDescent="0.2"/>
  <cols>
    <col min="1" max="1" width="10.28515625" style="1" customWidth="1"/>
    <col min="2" max="3" width="11.42578125" style="1"/>
    <col min="4" max="4" width="10" style="1" customWidth="1"/>
    <col min="5" max="5" width="14.7109375" style="1" customWidth="1"/>
    <col min="6" max="6" width="12.5703125" style="3" customWidth="1"/>
    <col min="7" max="7" width="10.28515625" style="1" customWidth="1"/>
    <col min="8" max="8" width="43.7109375" style="1" customWidth="1"/>
    <col min="9" max="10" width="12.28515625" style="3" bestFit="1" customWidth="1"/>
    <col min="11" max="12" width="11.5703125" style="3" bestFit="1" customWidth="1"/>
    <col min="13" max="13" width="12.5703125" style="1" bestFit="1" customWidth="1"/>
    <col min="14" max="14" width="12.140625" style="1" bestFit="1" customWidth="1"/>
    <col min="15" max="15" width="11.5703125" style="1" bestFit="1" customWidth="1"/>
    <col min="16" max="16" width="12" style="1" customWidth="1"/>
    <col min="17" max="18" width="8.5703125" style="1" customWidth="1"/>
    <col min="19" max="19" width="11.42578125" style="1"/>
    <col min="20" max="20" width="9.7109375" style="3" customWidth="1"/>
    <col min="21" max="21" width="13.5703125" style="1" customWidth="1"/>
    <col min="22" max="22" width="14.7109375" style="243" customWidth="1"/>
    <col min="23" max="16384" width="11.42578125" style="1"/>
  </cols>
  <sheetData>
    <row r="1" spans="1:22" ht="12.75" x14ac:dyDescent="0.2">
      <c r="A1" s="250" t="s">
        <v>168</v>
      </c>
      <c r="B1" s="250"/>
      <c r="K1" s="4" t="s">
        <v>0</v>
      </c>
    </row>
    <row r="2" spans="1:22" ht="18" x14ac:dyDescent="0.25">
      <c r="E2" s="251" t="s">
        <v>76</v>
      </c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2"/>
      <c r="U2" s="5" t="s">
        <v>1</v>
      </c>
    </row>
    <row r="3" spans="1:22" ht="18.75" thickBot="1" x14ac:dyDescent="0.3"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4"/>
      <c r="U3" s="6" t="s">
        <v>2</v>
      </c>
    </row>
    <row r="4" spans="1:22" ht="18" x14ac:dyDescent="0.25">
      <c r="E4" s="255" t="s">
        <v>3</v>
      </c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6"/>
      <c r="U4" s="7" t="s">
        <v>4</v>
      </c>
    </row>
    <row r="5" spans="1:22" ht="18.75" thickBot="1" x14ac:dyDescent="0.3">
      <c r="H5" s="95"/>
      <c r="K5" s="94" t="s">
        <v>134</v>
      </c>
      <c r="U5" s="8">
        <v>2019</v>
      </c>
    </row>
    <row r="6" spans="1:22" ht="12" thickTop="1" x14ac:dyDescent="0.2">
      <c r="U6" s="9"/>
    </row>
    <row r="7" spans="1:22" x14ac:dyDescent="0.2">
      <c r="A7" s="10"/>
      <c r="B7" s="11" t="s">
        <v>5</v>
      </c>
      <c r="C7" s="10"/>
      <c r="D7" s="10" t="s">
        <v>6</v>
      </c>
      <c r="E7" s="10"/>
      <c r="F7" s="12"/>
      <c r="G7" s="10"/>
      <c r="H7" s="10"/>
      <c r="I7" s="12"/>
      <c r="J7" s="12"/>
      <c r="K7" s="12"/>
      <c r="L7" s="12"/>
      <c r="M7" s="10"/>
      <c r="N7" s="10"/>
      <c r="O7" s="10"/>
      <c r="P7" s="10"/>
      <c r="Q7" s="10"/>
      <c r="R7" s="10"/>
      <c r="S7" s="10"/>
      <c r="T7" s="13" t="s">
        <v>7</v>
      </c>
      <c r="U7" s="14" t="s">
        <v>8</v>
      </c>
    </row>
    <row r="8" spans="1:22" x14ac:dyDescent="0.2">
      <c r="B8" s="15" t="s">
        <v>9</v>
      </c>
      <c r="D8" s="16" t="s">
        <v>10</v>
      </c>
      <c r="E8" s="1" t="s">
        <v>66</v>
      </c>
      <c r="T8" s="17" t="s">
        <v>11</v>
      </c>
    </row>
    <row r="9" spans="1:22" x14ac:dyDescent="0.2">
      <c r="B9" s="15"/>
      <c r="C9" s="18" t="s">
        <v>12</v>
      </c>
      <c r="D9" s="1" t="s">
        <v>13</v>
      </c>
      <c r="H9" s="15" t="s">
        <v>14</v>
      </c>
      <c r="L9" s="19" t="s">
        <v>15</v>
      </c>
      <c r="M9" s="233" t="s">
        <v>142</v>
      </c>
      <c r="O9" s="18" t="s">
        <v>16</v>
      </c>
      <c r="P9" s="20" t="s">
        <v>143</v>
      </c>
      <c r="Q9" s="154"/>
      <c r="T9" s="257" t="s">
        <v>144</v>
      </c>
      <c r="U9" s="258"/>
    </row>
    <row r="10" spans="1:22" ht="12" thickBot="1" x14ac:dyDescent="0.25"/>
    <row r="11" spans="1:22" ht="15" customHeight="1" x14ac:dyDescent="0.2">
      <c r="A11" s="273" t="s">
        <v>27</v>
      </c>
      <c r="B11" s="21"/>
      <c r="C11" s="22"/>
      <c r="D11" s="23"/>
      <c r="E11" s="23"/>
      <c r="F11" s="142"/>
      <c r="G11" s="276" t="s">
        <v>90</v>
      </c>
      <c r="H11" s="21"/>
      <c r="I11" s="24"/>
      <c r="J11" s="25"/>
      <c r="K11" s="25"/>
      <c r="L11" s="26"/>
      <c r="M11" s="27"/>
      <c r="N11" s="28"/>
      <c r="O11" s="28"/>
      <c r="P11" s="29"/>
      <c r="Q11" s="259" t="s">
        <v>17</v>
      </c>
      <c r="R11" s="260"/>
      <c r="S11" s="30" t="s">
        <v>18</v>
      </c>
      <c r="T11" s="31"/>
      <c r="U11" s="32" t="s">
        <v>19</v>
      </c>
    </row>
    <row r="12" spans="1:22" ht="15" customHeight="1" x14ac:dyDescent="0.2">
      <c r="A12" s="274"/>
      <c r="B12" s="279" t="s">
        <v>20</v>
      </c>
      <c r="C12" s="280"/>
      <c r="D12" s="33" t="s">
        <v>21</v>
      </c>
      <c r="E12" s="34"/>
      <c r="F12" s="143"/>
      <c r="G12" s="277"/>
      <c r="H12" s="35" t="s">
        <v>22</v>
      </c>
      <c r="I12" s="281" t="s">
        <v>23</v>
      </c>
      <c r="J12" s="282"/>
      <c r="K12" s="282"/>
      <c r="L12" s="283"/>
      <c r="M12" s="284" t="s">
        <v>54</v>
      </c>
      <c r="N12" s="285"/>
      <c r="O12" s="285"/>
      <c r="P12" s="286"/>
      <c r="Q12" s="261" t="s">
        <v>24</v>
      </c>
      <c r="R12" s="262"/>
      <c r="S12" s="33" t="s">
        <v>25</v>
      </c>
      <c r="T12" s="36"/>
      <c r="U12" s="37" t="s">
        <v>26</v>
      </c>
    </row>
    <row r="13" spans="1:22" s="48" customFormat="1" ht="17.25" thickBot="1" x14ac:dyDescent="0.3">
      <c r="A13" s="275"/>
      <c r="B13" s="38" t="s">
        <v>28</v>
      </c>
      <c r="C13" s="228" t="s">
        <v>29</v>
      </c>
      <c r="D13" s="232" t="s">
        <v>30</v>
      </c>
      <c r="E13" s="232" t="s">
        <v>31</v>
      </c>
      <c r="F13" s="144" t="s">
        <v>32</v>
      </c>
      <c r="G13" s="278"/>
      <c r="H13" s="41" t="s">
        <v>33</v>
      </c>
      <c r="I13" s="42" t="s">
        <v>34</v>
      </c>
      <c r="J13" s="43" t="s">
        <v>67</v>
      </c>
      <c r="K13" s="43" t="s">
        <v>35</v>
      </c>
      <c r="L13" s="44" t="s">
        <v>36</v>
      </c>
      <c r="M13" s="45" t="s">
        <v>34</v>
      </c>
      <c r="N13" s="38" t="s">
        <v>37</v>
      </c>
      <c r="O13" s="38" t="s">
        <v>38</v>
      </c>
      <c r="P13" s="93" t="s">
        <v>50</v>
      </c>
      <c r="Q13" s="263" t="s">
        <v>39</v>
      </c>
      <c r="R13" s="264"/>
      <c r="S13" s="232" t="s">
        <v>40</v>
      </c>
      <c r="T13" s="46" t="s">
        <v>41</v>
      </c>
      <c r="U13" s="47" t="s">
        <v>42</v>
      </c>
      <c r="V13" s="242"/>
    </row>
    <row r="14" spans="1:22" s="48" customFormat="1" x14ac:dyDescent="0.25">
      <c r="A14" s="158"/>
      <c r="B14" s="159"/>
      <c r="C14" s="160"/>
      <c r="D14" s="161"/>
      <c r="E14" s="161"/>
      <c r="F14" s="162"/>
      <c r="G14" s="163"/>
      <c r="H14" s="163"/>
      <c r="I14" s="164"/>
      <c r="J14" s="165"/>
      <c r="K14" s="165"/>
      <c r="L14" s="166"/>
      <c r="M14" s="167"/>
      <c r="N14" s="159"/>
      <c r="O14" s="159"/>
      <c r="P14" s="168"/>
      <c r="Q14" s="185" t="s">
        <v>131</v>
      </c>
      <c r="R14" s="160" t="s">
        <v>132</v>
      </c>
      <c r="S14" s="161"/>
      <c r="T14" s="169"/>
      <c r="U14" s="170"/>
      <c r="V14" s="242"/>
    </row>
    <row r="15" spans="1:22" ht="28.5" customHeight="1" x14ac:dyDescent="0.2">
      <c r="A15" s="136" t="s">
        <v>57</v>
      </c>
      <c r="B15" s="79" t="s">
        <v>74</v>
      </c>
      <c r="C15" s="96" t="s">
        <v>75</v>
      </c>
      <c r="D15" s="79" t="s">
        <v>53</v>
      </c>
      <c r="E15" s="183" t="s">
        <v>55</v>
      </c>
      <c r="F15" s="147" t="s">
        <v>101</v>
      </c>
      <c r="G15" s="139" t="s">
        <v>145</v>
      </c>
      <c r="H15" s="52" t="s">
        <v>102</v>
      </c>
      <c r="I15" s="59">
        <f t="shared" ref="I15:I25" si="0">J15+K15+L15</f>
        <v>680000</v>
      </c>
      <c r="J15" s="58">
        <v>680000</v>
      </c>
      <c r="K15" s="58">
        <v>0</v>
      </c>
      <c r="L15" s="81">
        <v>0</v>
      </c>
      <c r="M15" s="59">
        <v>680000</v>
      </c>
      <c r="N15" s="58">
        <v>0</v>
      </c>
      <c r="O15" s="58">
        <v>0</v>
      </c>
      <c r="P15" s="197">
        <f t="shared" ref="P15:P29" si="1">I15-M15</f>
        <v>0</v>
      </c>
      <c r="Q15" s="184">
        <v>33</v>
      </c>
      <c r="R15" s="78">
        <v>23</v>
      </c>
      <c r="S15" s="82" t="s">
        <v>49</v>
      </c>
      <c r="T15" s="117">
        <v>10</v>
      </c>
      <c r="U15" s="83">
        <v>1</v>
      </c>
      <c r="V15" s="243" t="s">
        <v>175</v>
      </c>
    </row>
    <row r="16" spans="1:22" ht="30.75" customHeight="1" x14ac:dyDescent="0.2">
      <c r="A16" s="84" t="s">
        <v>57</v>
      </c>
      <c r="B16" s="85" t="s">
        <v>74</v>
      </c>
      <c r="C16" s="86" t="s">
        <v>75</v>
      </c>
      <c r="D16" s="85" t="s">
        <v>43</v>
      </c>
      <c r="E16" s="111" t="s">
        <v>55</v>
      </c>
      <c r="F16" s="146" t="s">
        <v>101</v>
      </c>
      <c r="G16" s="138" t="s">
        <v>113</v>
      </c>
      <c r="H16" s="237" t="s">
        <v>103</v>
      </c>
      <c r="I16" s="87">
        <f t="shared" si="0"/>
        <v>119170.47</v>
      </c>
      <c r="J16" s="88">
        <v>98000</v>
      </c>
      <c r="K16" s="88">
        <v>21170.47</v>
      </c>
      <c r="L16" s="89">
        <v>0</v>
      </c>
      <c r="M16" s="87">
        <v>119170.47</v>
      </c>
      <c r="N16" s="88">
        <v>0</v>
      </c>
      <c r="O16" s="88">
        <v>0</v>
      </c>
      <c r="P16" s="248">
        <f t="shared" si="1"/>
        <v>0</v>
      </c>
      <c r="Q16" s="171">
        <v>67</v>
      </c>
      <c r="R16" s="90">
        <v>45</v>
      </c>
      <c r="S16" s="91" t="s">
        <v>49</v>
      </c>
      <c r="T16" s="114">
        <v>20</v>
      </c>
      <c r="U16" s="92">
        <v>1</v>
      </c>
      <c r="V16" s="243" t="s">
        <v>176</v>
      </c>
    </row>
    <row r="17" spans="1:22" ht="38.25" customHeight="1" x14ac:dyDescent="0.2">
      <c r="A17" s="122" t="s">
        <v>57</v>
      </c>
      <c r="B17" s="50" t="s">
        <v>74</v>
      </c>
      <c r="C17" s="51" t="s">
        <v>75</v>
      </c>
      <c r="D17" s="50" t="s">
        <v>44</v>
      </c>
      <c r="E17" s="113" t="s">
        <v>55</v>
      </c>
      <c r="F17" s="145" t="s">
        <v>101</v>
      </c>
      <c r="G17" s="137" t="s">
        <v>114</v>
      </c>
      <c r="H17" s="52" t="s">
        <v>104</v>
      </c>
      <c r="I17" s="53">
        <f t="shared" si="0"/>
        <v>238340.93</v>
      </c>
      <c r="J17" s="54">
        <v>196000</v>
      </c>
      <c r="K17" s="54">
        <v>42340.93</v>
      </c>
      <c r="L17" s="55">
        <v>0</v>
      </c>
      <c r="M17" s="53">
        <v>238340.93</v>
      </c>
      <c r="N17" s="54">
        <v>0</v>
      </c>
      <c r="O17" s="54">
        <v>0</v>
      </c>
      <c r="P17" s="189">
        <f t="shared" si="1"/>
        <v>0</v>
      </c>
      <c r="Q17" s="172">
        <v>134</v>
      </c>
      <c r="R17" s="78">
        <v>90</v>
      </c>
      <c r="S17" s="56" t="s">
        <v>49</v>
      </c>
      <c r="T17" s="115">
        <v>40</v>
      </c>
      <c r="U17" s="57">
        <v>1</v>
      </c>
      <c r="V17" s="243" t="s">
        <v>177</v>
      </c>
    </row>
    <row r="18" spans="1:22" ht="38.25" customHeight="1" x14ac:dyDescent="0.2">
      <c r="A18" s="84" t="s">
        <v>57</v>
      </c>
      <c r="B18" s="85" t="s">
        <v>74</v>
      </c>
      <c r="C18" s="86" t="s">
        <v>75</v>
      </c>
      <c r="D18" s="85" t="s">
        <v>45</v>
      </c>
      <c r="E18" s="111" t="s">
        <v>55</v>
      </c>
      <c r="F18" s="146" t="s">
        <v>101</v>
      </c>
      <c r="G18" s="138" t="s">
        <v>115</v>
      </c>
      <c r="H18" s="237" t="s">
        <v>127</v>
      </c>
      <c r="I18" s="87">
        <f t="shared" si="0"/>
        <v>119170.47</v>
      </c>
      <c r="J18" s="88">
        <v>98000</v>
      </c>
      <c r="K18" s="88">
        <v>21170.47</v>
      </c>
      <c r="L18" s="89">
        <v>0</v>
      </c>
      <c r="M18" s="87">
        <v>119170.47</v>
      </c>
      <c r="N18" s="88">
        <v>0</v>
      </c>
      <c r="O18" s="88">
        <v>0</v>
      </c>
      <c r="P18" s="248">
        <f t="shared" si="1"/>
        <v>0</v>
      </c>
      <c r="Q18" s="171">
        <v>67</v>
      </c>
      <c r="R18" s="90">
        <v>45</v>
      </c>
      <c r="S18" s="91" t="s">
        <v>49</v>
      </c>
      <c r="T18" s="114">
        <v>20</v>
      </c>
      <c r="U18" s="92">
        <v>1</v>
      </c>
      <c r="V18" s="243" t="s">
        <v>178</v>
      </c>
    </row>
    <row r="19" spans="1:22" ht="28.5" customHeight="1" x14ac:dyDescent="0.2">
      <c r="A19" s="122" t="s">
        <v>57</v>
      </c>
      <c r="B19" s="79" t="s">
        <v>74</v>
      </c>
      <c r="C19" s="96" t="s">
        <v>75</v>
      </c>
      <c r="D19" s="79" t="s">
        <v>46</v>
      </c>
      <c r="E19" s="113" t="s">
        <v>55</v>
      </c>
      <c r="F19" s="147" t="s">
        <v>101</v>
      </c>
      <c r="G19" s="139" t="s">
        <v>129</v>
      </c>
      <c r="H19" s="52" t="s">
        <v>105</v>
      </c>
      <c r="I19" s="59">
        <f t="shared" si="0"/>
        <v>119170.47</v>
      </c>
      <c r="J19" s="58">
        <v>98000</v>
      </c>
      <c r="K19" s="58">
        <v>21170.47</v>
      </c>
      <c r="L19" s="81">
        <v>0</v>
      </c>
      <c r="M19" s="59">
        <v>119170.47</v>
      </c>
      <c r="N19" s="58">
        <v>0</v>
      </c>
      <c r="O19" s="58">
        <v>0</v>
      </c>
      <c r="P19" s="197">
        <f t="shared" si="1"/>
        <v>0</v>
      </c>
      <c r="Q19" s="173">
        <v>67</v>
      </c>
      <c r="R19" s="78">
        <v>45</v>
      </c>
      <c r="S19" s="82" t="s">
        <v>49</v>
      </c>
      <c r="T19" s="117">
        <v>20</v>
      </c>
      <c r="U19" s="83">
        <v>1</v>
      </c>
      <c r="V19" s="243" t="s">
        <v>179</v>
      </c>
    </row>
    <row r="20" spans="1:22" ht="39.75" customHeight="1" x14ac:dyDescent="0.2">
      <c r="A20" s="84" t="s">
        <v>57</v>
      </c>
      <c r="B20" s="85" t="s">
        <v>74</v>
      </c>
      <c r="C20" s="86" t="s">
        <v>75</v>
      </c>
      <c r="D20" s="85" t="s">
        <v>59</v>
      </c>
      <c r="E20" s="111" t="s">
        <v>55</v>
      </c>
      <c r="F20" s="146" t="s">
        <v>101</v>
      </c>
      <c r="G20" s="138" t="s">
        <v>116</v>
      </c>
      <c r="H20" s="237" t="s">
        <v>106</v>
      </c>
      <c r="I20" s="87">
        <f t="shared" si="0"/>
        <v>119170.47</v>
      </c>
      <c r="J20" s="88">
        <v>98000</v>
      </c>
      <c r="K20" s="88">
        <v>21170.47</v>
      </c>
      <c r="L20" s="89">
        <v>0</v>
      </c>
      <c r="M20" s="87">
        <v>119170.47</v>
      </c>
      <c r="N20" s="88">
        <v>0</v>
      </c>
      <c r="O20" s="88">
        <v>0</v>
      </c>
      <c r="P20" s="248">
        <f t="shared" si="1"/>
        <v>0</v>
      </c>
      <c r="Q20" s="171">
        <v>67</v>
      </c>
      <c r="R20" s="90">
        <v>45</v>
      </c>
      <c r="S20" s="91" t="s">
        <v>49</v>
      </c>
      <c r="T20" s="114">
        <v>20</v>
      </c>
      <c r="U20" s="92">
        <v>1</v>
      </c>
      <c r="V20" s="243" t="s">
        <v>180</v>
      </c>
    </row>
    <row r="21" spans="1:22" ht="30" customHeight="1" x14ac:dyDescent="0.2">
      <c r="A21" s="122" t="s">
        <v>57</v>
      </c>
      <c r="B21" s="79" t="s">
        <v>74</v>
      </c>
      <c r="C21" s="96" t="s">
        <v>75</v>
      </c>
      <c r="D21" s="79" t="s">
        <v>60</v>
      </c>
      <c r="E21" s="113" t="s">
        <v>55</v>
      </c>
      <c r="F21" s="147" t="s">
        <v>101</v>
      </c>
      <c r="G21" s="139" t="s">
        <v>117</v>
      </c>
      <c r="H21" s="52" t="s">
        <v>107</v>
      </c>
      <c r="I21" s="59">
        <f t="shared" si="0"/>
        <v>59585.24</v>
      </c>
      <c r="J21" s="58">
        <v>49000</v>
      </c>
      <c r="K21" s="58">
        <v>10585.24</v>
      </c>
      <c r="L21" s="81">
        <v>0</v>
      </c>
      <c r="M21" s="59">
        <v>59585.24</v>
      </c>
      <c r="N21" s="58">
        <v>0</v>
      </c>
      <c r="O21" s="58">
        <v>0</v>
      </c>
      <c r="P21" s="197">
        <f t="shared" si="1"/>
        <v>0</v>
      </c>
      <c r="Q21" s="173">
        <v>33</v>
      </c>
      <c r="R21" s="78">
        <v>23</v>
      </c>
      <c r="S21" s="82" t="s">
        <v>49</v>
      </c>
      <c r="T21" s="117">
        <v>10</v>
      </c>
      <c r="U21" s="83">
        <v>1</v>
      </c>
      <c r="V21" s="243" t="s">
        <v>181</v>
      </c>
    </row>
    <row r="22" spans="1:22" ht="42" customHeight="1" x14ac:dyDescent="0.2">
      <c r="A22" s="84" t="s">
        <v>57</v>
      </c>
      <c r="B22" s="85" t="s">
        <v>74</v>
      </c>
      <c r="C22" s="86" t="s">
        <v>75</v>
      </c>
      <c r="D22" s="85" t="s">
        <v>61</v>
      </c>
      <c r="E22" s="111" t="s">
        <v>77</v>
      </c>
      <c r="F22" s="146" t="s">
        <v>109</v>
      </c>
      <c r="G22" s="138" t="s">
        <v>118</v>
      </c>
      <c r="H22" s="236" t="s">
        <v>108</v>
      </c>
      <c r="I22" s="87">
        <f t="shared" si="0"/>
        <v>1544606.29</v>
      </c>
      <c r="J22" s="88">
        <v>1544606.29</v>
      </c>
      <c r="K22" s="88">
        <v>0</v>
      </c>
      <c r="L22" s="89">
        <v>0</v>
      </c>
      <c r="M22" s="87">
        <v>1537480.02</v>
      </c>
      <c r="N22" s="88">
        <v>0</v>
      </c>
      <c r="O22" s="88">
        <v>0</v>
      </c>
      <c r="P22" s="248">
        <f>I22-M22</f>
        <v>7126.2700000000186</v>
      </c>
      <c r="Q22" s="171">
        <v>605</v>
      </c>
      <c r="R22" s="90">
        <v>403</v>
      </c>
      <c r="S22" s="91" t="s">
        <v>58</v>
      </c>
      <c r="T22" s="114">
        <v>2482.63</v>
      </c>
      <c r="U22" s="92">
        <v>1</v>
      </c>
      <c r="V22" s="243" t="s">
        <v>182</v>
      </c>
    </row>
    <row r="23" spans="1:22" ht="40.5" customHeight="1" x14ac:dyDescent="0.2">
      <c r="A23" s="136" t="s">
        <v>57</v>
      </c>
      <c r="B23" s="79" t="s">
        <v>74</v>
      </c>
      <c r="C23" s="96" t="s">
        <v>75</v>
      </c>
      <c r="D23" s="79" t="s">
        <v>63</v>
      </c>
      <c r="E23" s="113" t="s">
        <v>77</v>
      </c>
      <c r="F23" s="147" t="s">
        <v>110</v>
      </c>
      <c r="G23" s="139" t="s">
        <v>128</v>
      </c>
      <c r="H23" s="52" t="s">
        <v>124</v>
      </c>
      <c r="I23" s="59">
        <f t="shared" si="0"/>
        <v>1450803.14</v>
      </c>
      <c r="J23" s="58">
        <v>1450803.14</v>
      </c>
      <c r="K23" s="58">
        <v>0</v>
      </c>
      <c r="L23" s="81">
        <v>0</v>
      </c>
      <c r="M23" s="59">
        <v>1442215.62</v>
      </c>
      <c r="N23" s="58">
        <v>0</v>
      </c>
      <c r="O23" s="58">
        <v>0</v>
      </c>
      <c r="P23" s="197">
        <f t="shared" si="1"/>
        <v>8587.5199999997858</v>
      </c>
      <c r="Q23" s="173">
        <v>336</v>
      </c>
      <c r="R23" s="78">
        <v>224</v>
      </c>
      <c r="S23" s="82" t="s">
        <v>58</v>
      </c>
      <c r="T23" s="117">
        <v>1530.9</v>
      </c>
      <c r="U23" s="83">
        <v>1</v>
      </c>
      <c r="V23" s="243" t="s">
        <v>183</v>
      </c>
    </row>
    <row r="24" spans="1:22" ht="37.5" customHeight="1" x14ac:dyDescent="0.2">
      <c r="A24" s="84" t="s">
        <v>57</v>
      </c>
      <c r="B24" s="85" t="s">
        <v>74</v>
      </c>
      <c r="C24" s="86" t="s">
        <v>75</v>
      </c>
      <c r="D24" s="85" t="s">
        <v>64</v>
      </c>
      <c r="E24" s="111" t="s">
        <v>125</v>
      </c>
      <c r="F24" s="146" t="s">
        <v>101</v>
      </c>
      <c r="G24" s="138" t="s">
        <v>135</v>
      </c>
      <c r="H24" s="237" t="s">
        <v>147</v>
      </c>
      <c r="I24" s="87">
        <f t="shared" si="0"/>
        <v>483601.05</v>
      </c>
      <c r="J24" s="88">
        <v>483601.05</v>
      </c>
      <c r="K24" s="88">
        <v>0</v>
      </c>
      <c r="L24" s="89">
        <v>0</v>
      </c>
      <c r="M24" s="87">
        <v>481164.02</v>
      </c>
      <c r="N24" s="88">
        <v>0</v>
      </c>
      <c r="O24" s="88">
        <v>0</v>
      </c>
      <c r="P24" s="248">
        <f t="shared" si="1"/>
        <v>2437.0299999999697</v>
      </c>
      <c r="Q24" s="171">
        <v>504</v>
      </c>
      <c r="R24" s="90">
        <v>336</v>
      </c>
      <c r="S24" s="91" t="s">
        <v>69</v>
      </c>
      <c r="T24" s="114">
        <v>1</v>
      </c>
      <c r="U24" s="92">
        <v>1</v>
      </c>
      <c r="V24" s="243" t="s">
        <v>184</v>
      </c>
    </row>
    <row r="25" spans="1:22" ht="21.75" customHeight="1" x14ac:dyDescent="0.2">
      <c r="A25" s="136" t="s">
        <v>57</v>
      </c>
      <c r="B25" s="79" t="s">
        <v>74</v>
      </c>
      <c r="C25" s="96" t="s">
        <v>75</v>
      </c>
      <c r="D25" s="79" t="s">
        <v>65</v>
      </c>
      <c r="E25" s="113" t="s">
        <v>55</v>
      </c>
      <c r="F25" s="147" t="s">
        <v>101</v>
      </c>
      <c r="G25" s="139" t="s">
        <v>146</v>
      </c>
      <c r="H25" s="52" t="s">
        <v>96</v>
      </c>
      <c r="I25" s="59">
        <f t="shared" si="0"/>
        <v>2740000</v>
      </c>
      <c r="J25" s="58">
        <v>2740000</v>
      </c>
      <c r="K25" s="58">
        <v>0</v>
      </c>
      <c r="L25" s="81">
        <v>0</v>
      </c>
      <c r="M25" s="59">
        <v>2737919.45</v>
      </c>
      <c r="N25" s="58">
        <v>0</v>
      </c>
      <c r="O25" s="58">
        <v>0</v>
      </c>
      <c r="P25" s="197">
        <f t="shared" si="1"/>
        <v>2080.5499999998137</v>
      </c>
      <c r="Q25" s="173">
        <v>134</v>
      </c>
      <c r="R25" s="78">
        <v>90</v>
      </c>
      <c r="S25" s="82" t="s">
        <v>49</v>
      </c>
      <c r="T25" s="117">
        <v>40</v>
      </c>
      <c r="U25" s="83">
        <v>1</v>
      </c>
      <c r="V25" s="243" t="s">
        <v>185</v>
      </c>
    </row>
    <row r="26" spans="1:22" ht="30.75" customHeight="1" x14ac:dyDescent="0.2">
      <c r="A26" s="84" t="s">
        <v>57</v>
      </c>
      <c r="B26" s="85" t="s">
        <v>74</v>
      </c>
      <c r="C26" s="86" t="s">
        <v>75</v>
      </c>
      <c r="D26" s="85" t="s">
        <v>93</v>
      </c>
      <c r="E26" s="111" t="s">
        <v>55</v>
      </c>
      <c r="F26" s="146" t="s">
        <v>101</v>
      </c>
      <c r="G26" s="138" t="s">
        <v>121</v>
      </c>
      <c r="H26" s="237" t="s">
        <v>97</v>
      </c>
      <c r="I26" s="87">
        <f>+J26+K26+L26</f>
        <v>1382377.44</v>
      </c>
      <c r="J26" s="88">
        <v>1136800</v>
      </c>
      <c r="K26" s="88">
        <v>245577.44</v>
      </c>
      <c r="L26" s="89">
        <v>0</v>
      </c>
      <c r="M26" s="87">
        <v>1382377.44</v>
      </c>
      <c r="N26" s="88">
        <v>0</v>
      </c>
      <c r="O26" s="88">
        <v>0</v>
      </c>
      <c r="P26" s="248">
        <f t="shared" si="1"/>
        <v>0</v>
      </c>
      <c r="Q26" s="171">
        <v>779</v>
      </c>
      <c r="R26" s="90">
        <v>520</v>
      </c>
      <c r="S26" s="91" t="s">
        <v>49</v>
      </c>
      <c r="T26" s="114">
        <v>232</v>
      </c>
      <c r="U26" s="92">
        <v>1</v>
      </c>
      <c r="V26" s="243" t="s">
        <v>186</v>
      </c>
    </row>
    <row r="27" spans="1:22" ht="30.75" customHeight="1" x14ac:dyDescent="0.2">
      <c r="A27" s="136" t="s">
        <v>57</v>
      </c>
      <c r="B27" s="79" t="s">
        <v>74</v>
      </c>
      <c r="C27" s="96" t="s">
        <v>75</v>
      </c>
      <c r="D27" s="79" t="s">
        <v>94</v>
      </c>
      <c r="E27" s="113" t="s">
        <v>79</v>
      </c>
      <c r="F27" s="147" t="s">
        <v>101</v>
      </c>
      <c r="G27" s="139" t="s">
        <v>122</v>
      </c>
      <c r="H27" s="52" t="s">
        <v>98</v>
      </c>
      <c r="I27" s="59">
        <f>J27+K27+L27</f>
        <v>505770.06</v>
      </c>
      <c r="J27" s="58">
        <v>505770.06</v>
      </c>
      <c r="K27" s="58">
        <v>0</v>
      </c>
      <c r="L27" s="81">
        <v>0</v>
      </c>
      <c r="M27" s="59">
        <v>500053.52</v>
      </c>
      <c r="N27" s="58">
        <v>0</v>
      </c>
      <c r="O27" s="58">
        <v>0</v>
      </c>
      <c r="P27" s="197">
        <f t="shared" si="1"/>
        <v>5716.539999999979</v>
      </c>
      <c r="Q27" s="173">
        <v>120</v>
      </c>
      <c r="R27" s="78">
        <v>80</v>
      </c>
      <c r="S27" s="82" t="s">
        <v>69</v>
      </c>
      <c r="T27" s="117">
        <v>1</v>
      </c>
      <c r="U27" s="83">
        <v>1</v>
      </c>
      <c r="V27" s="243" t="s">
        <v>187</v>
      </c>
    </row>
    <row r="28" spans="1:22" ht="32.25" customHeight="1" x14ac:dyDescent="0.2">
      <c r="A28" s="84" t="s">
        <v>57</v>
      </c>
      <c r="B28" s="85" t="s">
        <v>74</v>
      </c>
      <c r="C28" s="86" t="s">
        <v>75</v>
      </c>
      <c r="D28" s="85" t="s">
        <v>95</v>
      </c>
      <c r="E28" s="111" t="s">
        <v>79</v>
      </c>
      <c r="F28" s="146" t="s">
        <v>101</v>
      </c>
      <c r="G28" s="138" t="s">
        <v>123</v>
      </c>
      <c r="H28" s="237" t="s">
        <v>100</v>
      </c>
      <c r="I28" s="87">
        <f>J28+K28+L28</f>
        <v>300000</v>
      </c>
      <c r="J28" s="88">
        <v>300000</v>
      </c>
      <c r="K28" s="88">
        <v>0</v>
      </c>
      <c r="L28" s="89">
        <v>0</v>
      </c>
      <c r="M28" s="87">
        <v>300000</v>
      </c>
      <c r="N28" s="88">
        <v>0</v>
      </c>
      <c r="O28" s="88">
        <v>0</v>
      </c>
      <c r="P28" s="248">
        <f t="shared" si="1"/>
        <v>0</v>
      </c>
      <c r="Q28" s="171">
        <v>120</v>
      </c>
      <c r="R28" s="90">
        <v>80</v>
      </c>
      <c r="S28" s="91" t="s">
        <v>69</v>
      </c>
      <c r="T28" s="114">
        <v>1</v>
      </c>
      <c r="U28" s="92">
        <v>1</v>
      </c>
      <c r="V28" s="243" t="s">
        <v>188</v>
      </c>
    </row>
    <row r="29" spans="1:22" ht="69" customHeight="1" x14ac:dyDescent="0.2">
      <c r="A29" s="136" t="s">
        <v>57</v>
      </c>
      <c r="B29" s="79" t="s">
        <v>74</v>
      </c>
      <c r="C29" s="96" t="s">
        <v>75</v>
      </c>
      <c r="D29" s="79" t="s">
        <v>99</v>
      </c>
      <c r="E29" s="116" t="s">
        <v>140</v>
      </c>
      <c r="F29" s="225" t="s">
        <v>141</v>
      </c>
      <c r="G29" s="80"/>
      <c r="H29" s="244" t="s">
        <v>139</v>
      </c>
      <c r="I29" s="59">
        <f t="shared" ref="I29" si="2">J29</f>
        <v>193440.42</v>
      </c>
      <c r="J29" s="58">
        <v>193440.42</v>
      </c>
      <c r="K29" s="58">
        <v>0</v>
      </c>
      <c r="L29" s="81">
        <v>0</v>
      </c>
      <c r="M29" s="59">
        <v>193440.42</v>
      </c>
      <c r="N29" s="58">
        <v>0</v>
      </c>
      <c r="O29" s="58">
        <v>0</v>
      </c>
      <c r="P29" s="197">
        <f t="shared" si="1"/>
        <v>0</v>
      </c>
      <c r="Q29" s="173">
        <v>330</v>
      </c>
      <c r="R29" s="78">
        <v>220</v>
      </c>
      <c r="S29" s="82" t="s">
        <v>69</v>
      </c>
      <c r="T29" s="117">
        <v>1</v>
      </c>
      <c r="U29" s="83">
        <v>1</v>
      </c>
      <c r="V29" s="245"/>
    </row>
    <row r="30" spans="1:22" ht="36.75" customHeight="1" x14ac:dyDescent="0.2">
      <c r="A30" s="84" t="s">
        <v>57</v>
      </c>
      <c r="B30" s="85" t="s">
        <v>74</v>
      </c>
      <c r="C30" s="86" t="s">
        <v>75</v>
      </c>
      <c r="D30" s="85" t="s">
        <v>169</v>
      </c>
      <c r="E30" s="238" t="s">
        <v>79</v>
      </c>
      <c r="F30" s="239" t="s">
        <v>101</v>
      </c>
      <c r="G30" s="138" t="s">
        <v>162</v>
      </c>
      <c r="H30" s="240" t="s">
        <v>161</v>
      </c>
      <c r="I30" s="87">
        <v>650000</v>
      </c>
      <c r="J30" s="88">
        <v>650000</v>
      </c>
      <c r="K30" s="88">
        <v>0</v>
      </c>
      <c r="L30" s="89">
        <v>0</v>
      </c>
      <c r="M30" s="87">
        <v>646677.73</v>
      </c>
      <c r="N30" s="88">
        <v>0</v>
      </c>
      <c r="O30" s="88">
        <v>0</v>
      </c>
      <c r="P30" s="248">
        <f t="shared" ref="P30:P35" si="3">I30-M30</f>
        <v>3322.2700000000186</v>
      </c>
      <c r="Q30" s="171">
        <v>270</v>
      </c>
      <c r="R30" s="90">
        <v>180</v>
      </c>
      <c r="S30" s="91" t="s">
        <v>58</v>
      </c>
      <c r="T30" s="114">
        <v>450</v>
      </c>
      <c r="U30" s="92">
        <v>1</v>
      </c>
      <c r="V30" s="245"/>
    </row>
    <row r="31" spans="1:22" ht="36" customHeight="1" x14ac:dyDescent="0.2">
      <c r="A31" s="136" t="s">
        <v>57</v>
      </c>
      <c r="B31" s="79" t="s">
        <v>74</v>
      </c>
      <c r="C31" s="96" t="s">
        <v>75</v>
      </c>
      <c r="D31" s="79" t="s">
        <v>170</v>
      </c>
      <c r="E31" s="116" t="s">
        <v>79</v>
      </c>
      <c r="F31" s="225" t="s">
        <v>101</v>
      </c>
      <c r="G31" s="139" t="s">
        <v>163</v>
      </c>
      <c r="H31" s="226" t="s">
        <v>155</v>
      </c>
      <c r="I31" s="59">
        <v>603000</v>
      </c>
      <c r="J31" s="58">
        <v>603000</v>
      </c>
      <c r="K31" s="58">
        <v>0</v>
      </c>
      <c r="L31" s="81">
        <v>0</v>
      </c>
      <c r="M31" s="59">
        <v>599686.5</v>
      </c>
      <c r="N31" s="58">
        <v>0</v>
      </c>
      <c r="O31" s="58">
        <v>0</v>
      </c>
      <c r="P31" s="197">
        <f t="shared" si="3"/>
        <v>3313.5</v>
      </c>
      <c r="Q31" s="173">
        <v>480</v>
      </c>
      <c r="R31" s="78">
        <v>320</v>
      </c>
      <c r="S31" s="82" t="s">
        <v>58</v>
      </c>
      <c r="T31" s="117">
        <v>432</v>
      </c>
      <c r="U31" s="83">
        <v>1</v>
      </c>
      <c r="V31" s="245"/>
    </row>
    <row r="32" spans="1:22" ht="35.25" customHeight="1" x14ac:dyDescent="0.2">
      <c r="A32" s="84" t="s">
        <v>57</v>
      </c>
      <c r="B32" s="85" t="s">
        <v>74</v>
      </c>
      <c r="C32" s="86" t="s">
        <v>75</v>
      </c>
      <c r="D32" s="85" t="s">
        <v>171</v>
      </c>
      <c r="E32" s="238" t="s">
        <v>79</v>
      </c>
      <c r="F32" s="239" t="s">
        <v>101</v>
      </c>
      <c r="G32" s="138" t="s">
        <v>164</v>
      </c>
      <c r="H32" s="240" t="s">
        <v>191</v>
      </c>
      <c r="I32" s="87">
        <v>574900</v>
      </c>
      <c r="J32" s="88">
        <v>574900</v>
      </c>
      <c r="K32" s="88">
        <v>0</v>
      </c>
      <c r="L32" s="89">
        <v>0</v>
      </c>
      <c r="M32" s="87">
        <v>569101.74</v>
      </c>
      <c r="N32" s="88">
        <v>0</v>
      </c>
      <c r="O32" s="88">
        <v>0</v>
      </c>
      <c r="P32" s="248">
        <f t="shared" si="3"/>
        <v>5798.2600000000093</v>
      </c>
      <c r="Q32" s="171">
        <v>720</v>
      </c>
      <c r="R32" s="90">
        <v>480</v>
      </c>
      <c r="S32" s="91" t="s">
        <v>58</v>
      </c>
      <c r="T32" s="114">
        <v>416</v>
      </c>
      <c r="U32" s="92">
        <v>1</v>
      </c>
      <c r="V32" s="245"/>
    </row>
    <row r="33" spans="1:22" ht="36" customHeight="1" x14ac:dyDescent="0.2">
      <c r="A33" s="136" t="s">
        <v>57</v>
      </c>
      <c r="B33" s="79" t="s">
        <v>74</v>
      </c>
      <c r="C33" s="96" t="s">
        <v>75</v>
      </c>
      <c r="D33" s="79" t="s">
        <v>172</v>
      </c>
      <c r="E33" s="116" t="s">
        <v>77</v>
      </c>
      <c r="F33" s="225" t="s">
        <v>157</v>
      </c>
      <c r="G33" s="139" t="s">
        <v>165</v>
      </c>
      <c r="H33" s="226" t="s">
        <v>192</v>
      </c>
      <c r="I33" s="59">
        <v>500000</v>
      </c>
      <c r="J33" s="58">
        <v>500000</v>
      </c>
      <c r="K33" s="58">
        <v>0</v>
      </c>
      <c r="L33" s="81">
        <v>0</v>
      </c>
      <c r="M33" s="59">
        <v>489686.29</v>
      </c>
      <c r="N33" s="58">
        <v>0</v>
      </c>
      <c r="O33" s="58">
        <v>0</v>
      </c>
      <c r="P33" s="197">
        <f t="shared" si="3"/>
        <v>10313.710000000021</v>
      </c>
      <c r="Q33" s="173">
        <v>134</v>
      </c>
      <c r="R33" s="78">
        <v>90</v>
      </c>
      <c r="S33" s="82" t="s">
        <v>58</v>
      </c>
      <c r="T33" s="110">
        <v>1038.75</v>
      </c>
      <c r="U33" s="83">
        <v>1</v>
      </c>
      <c r="V33" s="245"/>
    </row>
    <row r="34" spans="1:22" ht="51" customHeight="1" x14ac:dyDescent="0.2">
      <c r="A34" s="84" t="s">
        <v>57</v>
      </c>
      <c r="B34" s="85" t="s">
        <v>74</v>
      </c>
      <c r="C34" s="86" t="s">
        <v>75</v>
      </c>
      <c r="D34" s="85" t="s">
        <v>173</v>
      </c>
      <c r="E34" s="238" t="s">
        <v>77</v>
      </c>
      <c r="F34" s="239" t="s">
        <v>157</v>
      </c>
      <c r="G34" s="138" t="s">
        <v>166</v>
      </c>
      <c r="H34" s="240" t="s">
        <v>193</v>
      </c>
      <c r="I34" s="87">
        <v>654570.29</v>
      </c>
      <c r="J34" s="88">
        <v>654570.29</v>
      </c>
      <c r="K34" s="88">
        <v>0</v>
      </c>
      <c r="L34" s="89">
        <v>0</v>
      </c>
      <c r="M34" s="87">
        <v>631608.26</v>
      </c>
      <c r="N34" s="88">
        <v>0</v>
      </c>
      <c r="O34" s="88">
        <v>0</v>
      </c>
      <c r="P34" s="248">
        <f t="shared" si="3"/>
        <v>22962.030000000028</v>
      </c>
      <c r="Q34" s="171">
        <v>540</v>
      </c>
      <c r="R34" s="90">
        <v>360</v>
      </c>
      <c r="S34" s="91" t="s">
        <v>58</v>
      </c>
      <c r="T34" s="241">
        <v>1113.2</v>
      </c>
      <c r="U34" s="92">
        <v>1</v>
      </c>
      <c r="V34" s="243" t="s">
        <v>189</v>
      </c>
    </row>
    <row r="35" spans="1:22" ht="57.75" customHeight="1" x14ac:dyDescent="0.2">
      <c r="A35" s="122" t="s">
        <v>57</v>
      </c>
      <c r="B35" s="79" t="s">
        <v>74</v>
      </c>
      <c r="C35" s="96" t="s">
        <v>75</v>
      </c>
      <c r="D35" s="79" t="s">
        <v>174</v>
      </c>
      <c r="E35" s="116" t="s">
        <v>77</v>
      </c>
      <c r="F35" s="225" t="s">
        <v>157</v>
      </c>
      <c r="G35" s="139" t="s">
        <v>167</v>
      </c>
      <c r="H35" s="226" t="s">
        <v>194</v>
      </c>
      <c r="I35" s="59">
        <v>1064529.5900000001</v>
      </c>
      <c r="J35" s="58">
        <v>1064529.5900000001</v>
      </c>
      <c r="K35" s="58">
        <v>0</v>
      </c>
      <c r="L35" s="81">
        <v>0</v>
      </c>
      <c r="M35" s="59">
        <v>1063733.6000000001</v>
      </c>
      <c r="N35" s="58">
        <v>0</v>
      </c>
      <c r="O35" s="58">
        <v>0</v>
      </c>
      <c r="P35" s="197">
        <f t="shared" si="3"/>
        <v>795.98999999999069</v>
      </c>
      <c r="Q35" s="173">
        <v>720</v>
      </c>
      <c r="R35" s="78">
        <v>480</v>
      </c>
      <c r="S35" s="82" t="s">
        <v>58</v>
      </c>
      <c r="T35" s="110">
        <v>1840</v>
      </c>
      <c r="U35" s="83">
        <v>1</v>
      </c>
      <c r="V35" s="243" t="s">
        <v>190</v>
      </c>
    </row>
    <row r="36" spans="1:22" ht="12" thickBot="1" x14ac:dyDescent="0.25">
      <c r="A36" s="97"/>
      <c r="B36" s="98"/>
      <c r="C36" s="99"/>
      <c r="D36" s="100"/>
      <c r="E36" s="101"/>
      <c r="F36" s="148"/>
      <c r="G36" s="102"/>
      <c r="H36" s="103"/>
      <c r="I36" s="104">
        <f t="shared" ref="I36:O36" si="4">SUM(I15:I35)</f>
        <v>14102206.329999998</v>
      </c>
      <c r="J36" s="105">
        <f t="shared" si="4"/>
        <v>13719020.84</v>
      </c>
      <c r="K36" s="105">
        <f>SUM(K15:K35)</f>
        <v>383185.49</v>
      </c>
      <c r="L36" s="106">
        <f t="shared" si="4"/>
        <v>0</v>
      </c>
      <c r="M36" s="104">
        <f>SUM(M15:M35)</f>
        <v>14029752.659999998</v>
      </c>
      <c r="N36" s="105">
        <f t="shared" si="4"/>
        <v>0</v>
      </c>
      <c r="O36" s="105">
        <f t="shared" si="4"/>
        <v>0</v>
      </c>
      <c r="P36" s="106">
        <f>SUM(P15:P35)</f>
        <v>72453.669999999634</v>
      </c>
      <c r="Q36" s="227"/>
      <c r="R36" s="107"/>
      <c r="S36" s="98"/>
      <c r="T36" s="108"/>
      <c r="U36" s="109"/>
    </row>
    <row r="37" spans="1:22" x14ac:dyDescent="0.2">
      <c r="A37" s="60"/>
      <c r="B37" s="60"/>
      <c r="C37" s="60"/>
      <c r="D37" s="60"/>
      <c r="E37" s="60"/>
      <c r="F37" s="66"/>
      <c r="G37" s="60"/>
      <c r="H37" s="61"/>
      <c r="I37" s="218">
        <f>I36</f>
        <v>14102206.329999998</v>
      </c>
      <c r="J37" s="219">
        <f>J36</f>
        <v>13719020.84</v>
      </c>
      <c r="K37" s="220">
        <f>K36</f>
        <v>383185.49</v>
      </c>
      <c r="L37" s="209">
        <v>0</v>
      </c>
      <c r="M37" s="218">
        <f>M36</f>
        <v>14029752.659999998</v>
      </c>
      <c r="N37" s="219">
        <v>0</v>
      </c>
      <c r="O37" s="220">
        <v>0</v>
      </c>
      <c r="P37" s="209">
        <f>P36</f>
        <v>72453.669999999634</v>
      </c>
      <c r="Q37" s="156"/>
      <c r="R37" s="66"/>
      <c r="S37" s="60"/>
      <c r="T37" s="67"/>
      <c r="U37" s="60"/>
    </row>
    <row r="38" spans="1:22" x14ac:dyDescent="0.2">
      <c r="A38" s="60"/>
      <c r="B38" s="60"/>
      <c r="C38" s="60"/>
      <c r="D38" s="60"/>
      <c r="E38" s="60"/>
      <c r="F38" s="66"/>
      <c r="G38" s="60"/>
      <c r="H38" s="61"/>
      <c r="I38" s="221">
        <f>I36</f>
        <v>14102206.329999998</v>
      </c>
      <c r="J38" s="222">
        <f>J36</f>
        <v>13719020.84</v>
      </c>
      <c r="K38" s="222">
        <f>K36</f>
        <v>383185.49</v>
      </c>
      <c r="L38" s="210">
        <v>0</v>
      </c>
      <c r="M38" s="221">
        <f>M36</f>
        <v>14029752.659999998</v>
      </c>
      <c r="N38" s="222">
        <v>0</v>
      </c>
      <c r="O38" s="222">
        <v>0</v>
      </c>
      <c r="P38" s="210">
        <f>P37</f>
        <v>72453.669999999634</v>
      </c>
      <c r="Q38" s="157"/>
      <c r="R38" s="66"/>
      <c r="S38" s="60"/>
      <c r="T38" s="66"/>
      <c r="U38" s="60"/>
    </row>
    <row r="39" spans="1:22" ht="12" thickBot="1" x14ac:dyDescent="0.25">
      <c r="A39" s="60"/>
      <c r="B39" s="60"/>
      <c r="C39" s="60"/>
      <c r="D39" s="60"/>
      <c r="E39" s="235"/>
      <c r="F39" s="235"/>
      <c r="G39" s="235"/>
      <c r="H39" s="61"/>
      <c r="I39" s="223">
        <f>I36</f>
        <v>14102206.329999998</v>
      </c>
      <c r="J39" s="224">
        <f>J36</f>
        <v>13719020.84</v>
      </c>
      <c r="K39" s="224">
        <f>K36</f>
        <v>383185.49</v>
      </c>
      <c r="L39" s="211">
        <v>0</v>
      </c>
      <c r="M39" s="223">
        <f>M36</f>
        <v>14029752.659999998</v>
      </c>
      <c r="N39" s="224">
        <v>0</v>
      </c>
      <c r="O39" s="224">
        <v>0</v>
      </c>
      <c r="P39" s="211">
        <f>P37</f>
        <v>72453.669999999634</v>
      </c>
      <c r="Q39" s="156"/>
      <c r="R39" s="66"/>
      <c r="S39" s="60"/>
      <c r="T39" s="66"/>
      <c r="U39" s="60"/>
    </row>
    <row r="40" spans="1:22" x14ac:dyDescent="0.2">
      <c r="A40" s="60"/>
      <c r="B40" s="60"/>
      <c r="C40" s="60"/>
      <c r="D40" s="60"/>
      <c r="E40" s="235"/>
      <c r="F40" s="235"/>
      <c r="G40" s="235"/>
      <c r="H40" s="61"/>
      <c r="I40" s="234"/>
      <c r="J40" s="234"/>
      <c r="K40" s="234"/>
      <c r="L40" s="234"/>
      <c r="M40" s="234"/>
      <c r="N40" s="234"/>
      <c r="O40" s="234"/>
      <c r="P40" s="234"/>
      <c r="Q40" s="156"/>
      <c r="R40" s="66"/>
      <c r="S40" s="60"/>
      <c r="T40" s="66"/>
      <c r="U40" s="60"/>
    </row>
    <row r="41" spans="1:22" x14ac:dyDescent="0.2">
      <c r="A41" s="60"/>
      <c r="B41" s="60"/>
      <c r="C41" s="60"/>
      <c r="D41" s="60"/>
      <c r="E41" s="235"/>
      <c r="F41" s="235"/>
      <c r="G41" s="235"/>
      <c r="H41" s="61"/>
      <c r="I41" s="234"/>
      <c r="J41" s="234"/>
      <c r="K41" s="234"/>
      <c r="L41" s="234"/>
      <c r="M41" s="234"/>
      <c r="N41" s="234"/>
      <c r="O41" s="234"/>
      <c r="P41" s="234"/>
      <c r="Q41" s="156"/>
      <c r="R41" s="66"/>
      <c r="S41" s="60"/>
      <c r="T41" s="66"/>
      <c r="U41" s="60"/>
    </row>
    <row r="42" spans="1:22" x14ac:dyDescent="0.2">
      <c r="A42" s="60"/>
      <c r="B42" s="60"/>
      <c r="C42" s="60"/>
      <c r="D42" s="60"/>
      <c r="E42" s="235"/>
      <c r="F42" s="235"/>
      <c r="G42" s="235"/>
      <c r="H42" s="61"/>
      <c r="I42" s="234"/>
      <c r="J42" s="234"/>
      <c r="K42" s="234"/>
      <c r="L42" s="234"/>
      <c r="M42" s="234"/>
      <c r="N42" s="234"/>
      <c r="O42" s="234"/>
      <c r="P42" s="234"/>
      <c r="Q42" s="156"/>
      <c r="R42" s="66"/>
      <c r="S42" s="60"/>
      <c r="T42" s="66"/>
      <c r="U42" s="60"/>
    </row>
    <row r="43" spans="1:22" x14ac:dyDescent="0.2">
      <c r="A43" s="60"/>
      <c r="B43" s="60"/>
      <c r="C43" s="60"/>
      <c r="D43" s="60"/>
      <c r="E43" s="235"/>
      <c r="F43" s="235"/>
      <c r="G43" s="235"/>
      <c r="H43" s="61"/>
      <c r="I43" s="234"/>
      <c r="J43" s="234"/>
      <c r="K43" s="234"/>
      <c r="L43" s="234"/>
      <c r="M43" s="234"/>
      <c r="N43" s="234"/>
      <c r="O43" s="234"/>
      <c r="P43" s="234"/>
      <c r="Q43" s="156"/>
      <c r="R43" s="66"/>
      <c r="S43" s="60"/>
      <c r="T43" s="66"/>
      <c r="U43" s="60"/>
    </row>
    <row r="44" spans="1:22" x14ac:dyDescent="0.2">
      <c r="A44" s="60"/>
      <c r="B44" s="60"/>
      <c r="C44" s="60"/>
      <c r="D44" s="60"/>
      <c r="E44" s="235"/>
      <c r="F44" s="235"/>
      <c r="G44" s="235"/>
      <c r="H44" s="61"/>
      <c r="I44" s="234"/>
      <c r="J44" s="234"/>
      <c r="K44" s="234"/>
      <c r="L44" s="234"/>
      <c r="M44" s="234"/>
      <c r="N44" s="234"/>
      <c r="O44" s="234"/>
      <c r="P44" s="234"/>
      <c r="Q44" s="156"/>
      <c r="R44" s="66"/>
      <c r="S44" s="60"/>
      <c r="T44" s="66"/>
      <c r="U44" s="60"/>
    </row>
    <row r="45" spans="1:22" x14ac:dyDescent="0.2">
      <c r="A45" s="60"/>
      <c r="B45" s="60"/>
      <c r="C45" s="60"/>
      <c r="D45" s="60"/>
      <c r="E45" s="235"/>
      <c r="F45" s="235"/>
      <c r="G45" s="235"/>
      <c r="H45" s="61"/>
      <c r="I45" s="234"/>
      <c r="J45" s="234"/>
      <c r="K45" s="234"/>
      <c r="L45" s="234"/>
      <c r="M45" s="234"/>
      <c r="N45" s="234"/>
      <c r="O45" s="234"/>
      <c r="P45" s="234"/>
      <c r="Q45" s="156"/>
      <c r="R45" s="66"/>
      <c r="S45" s="60"/>
      <c r="T45" s="66"/>
      <c r="U45" s="60"/>
    </row>
    <row r="46" spans="1:22" x14ac:dyDescent="0.2">
      <c r="E46" s="213"/>
      <c r="F46" s="214"/>
      <c r="G46" s="215"/>
      <c r="J46" s="74"/>
      <c r="R46" s="3"/>
    </row>
    <row r="47" spans="1:22" ht="12" x14ac:dyDescent="0.2">
      <c r="A47" s="268" t="s">
        <v>68</v>
      </c>
      <c r="B47" s="268"/>
      <c r="C47" s="268"/>
      <c r="D47" s="75"/>
      <c r="E47" s="213"/>
      <c r="F47" s="214"/>
      <c r="G47" s="215"/>
      <c r="H47" s="75"/>
      <c r="I47" s="76"/>
      <c r="J47" s="76"/>
      <c r="K47" s="268" t="s">
        <v>137</v>
      </c>
      <c r="L47" s="268"/>
      <c r="M47" s="268"/>
      <c r="N47" s="268"/>
      <c r="O47" s="268"/>
      <c r="P47" s="287" t="s">
        <v>73</v>
      </c>
      <c r="Q47" s="287"/>
      <c r="R47" s="287"/>
      <c r="S47" s="287"/>
      <c r="T47" s="287"/>
      <c r="U47" s="287"/>
    </row>
    <row r="48" spans="1:22" x14ac:dyDescent="0.2">
      <c r="A48" s="270" t="s">
        <v>72</v>
      </c>
      <c r="B48" s="270"/>
      <c r="C48" s="270"/>
      <c r="E48" s="213"/>
      <c r="F48" s="214"/>
      <c r="G48" s="215"/>
      <c r="I48" s="17"/>
      <c r="K48" s="271" t="s">
        <v>47</v>
      </c>
      <c r="L48" s="272"/>
      <c r="M48" s="272"/>
      <c r="N48" s="272"/>
      <c r="O48" s="272"/>
      <c r="R48" s="265" t="s">
        <v>48</v>
      </c>
      <c r="S48" s="265"/>
      <c r="T48" s="265"/>
      <c r="U48" s="77"/>
    </row>
    <row r="49" spans="1:20" x14ac:dyDescent="0.2">
      <c r="E49" s="213"/>
      <c r="F49" s="214"/>
      <c r="G49" s="215"/>
      <c r="R49" s="265"/>
      <c r="S49" s="265"/>
      <c r="T49" s="265"/>
    </row>
    <row r="50" spans="1:20" x14ac:dyDescent="0.2">
      <c r="E50" s="213"/>
      <c r="F50" s="214"/>
      <c r="G50" s="215"/>
      <c r="J50" s="126"/>
    </row>
    <row r="51" spans="1:20" ht="16.5" x14ac:dyDescent="0.3">
      <c r="A51" s="127"/>
      <c r="E51" s="216"/>
      <c r="F51" s="217"/>
      <c r="G51" s="215"/>
      <c r="H51" s="95"/>
    </row>
    <row r="52" spans="1:20" ht="16.5" x14ac:dyDescent="0.3">
      <c r="A52" s="266"/>
      <c r="B52" s="267"/>
      <c r="C52" s="267"/>
      <c r="D52" s="267"/>
      <c r="E52" s="267"/>
      <c r="F52" s="267"/>
      <c r="G52" s="267"/>
      <c r="H52" s="267"/>
      <c r="I52" s="267"/>
      <c r="J52" s="267"/>
      <c r="K52" s="267"/>
    </row>
    <row r="53" spans="1:20" ht="16.5" x14ac:dyDescent="0.3">
      <c r="A53" s="230"/>
      <c r="B53" s="231"/>
      <c r="C53" s="231"/>
      <c r="D53" s="231"/>
      <c r="E53" s="231"/>
      <c r="F53" s="153"/>
      <c r="G53" s="231"/>
      <c r="H53" s="231"/>
      <c r="I53" s="231"/>
      <c r="J53" s="231"/>
      <c r="K53" s="231"/>
    </row>
    <row r="54" spans="1:20" ht="16.5" x14ac:dyDescent="0.3">
      <c r="A54" s="230"/>
      <c r="B54" s="231"/>
      <c r="C54" s="231"/>
      <c r="D54" s="231"/>
      <c r="E54" s="231"/>
      <c r="F54" s="153"/>
      <c r="G54" s="231"/>
      <c r="H54" s="231"/>
      <c r="I54" s="231"/>
      <c r="J54" s="231"/>
      <c r="K54" s="231"/>
    </row>
    <row r="55" spans="1:20" ht="15" x14ac:dyDescent="0.25">
      <c r="A55" s="128"/>
      <c r="D55" s="16"/>
      <c r="E55" s="3"/>
      <c r="F55" s="151"/>
      <c r="G55" s="229"/>
      <c r="H55" s="119"/>
    </row>
    <row r="56" spans="1:20" x14ac:dyDescent="0.2">
      <c r="E56" s="134" t="s">
        <v>91</v>
      </c>
      <c r="F56" s="134" t="s">
        <v>92</v>
      </c>
      <c r="G56" s="134"/>
      <c r="H56" s="60"/>
    </row>
    <row r="57" spans="1:20" x14ac:dyDescent="0.2">
      <c r="E57" s="135" t="s">
        <v>80</v>
      </c>
      <c r="F57" s="149">
        <v>967202.09</v>
      </c>
      <c r="G57" s="133">
        <v>967202.09</v>
      </c>
      <c r="H57" s="60"/>
    </row>
    <row r="58" spans="1:20" x14ac:dyDescent="0.2">
      <c r="E58" s="135" t="s">
        <v>81</v>
      </c>
      <c r="F58" s="149">
        <v>967202.09</v>
      </c>
      <c r="G58" s="133">
        <f>F57+F58</f>
        <v>1934404.18</v>
      </c>
      <c r="H58" s="60"/>
    </row>
    <row r="59" spans="1:20" x14ac:dyDescent="0.2">
      <c r="E59" s="135" t="s">
        <v>82</v>
      </c>
      <c r="F59" s="149">
        <v>967202.09</v>
      </c>
      <c r="G59" s="133">
        <f>F57+F58+F59</f>
        <v>2901606.27</v>
      </c>
      <c r="H59" s="60"/>
    </row>
    <row r="60" spans="1:20" x14ac:dyDescent="0.2">
      <c r="E60" s="135" t="s">
        <v>83</v>
      </c>
      <c r="F60" s="149">
        <v>967202.09</v>
      </c>
      <c r="G60" s="133">
        <f>F57+F58+F59+F60</f>
        <v>3868808.36</v>
      </c>
      <c r="H60" s="60"/>
    </row>
    <row r="61" spans="1:20" x14ac:dyDescent="0.2">
      <c r="E61" s="135" t="s">
        <v>84</v>
      </c>
      <c r="F61" s="149">
        <v>967202.09</v>
      </c>
      <c r="G61" s="133">
        <f>F57+F58+F59+F60+F61</f>
        <v>4836010.45</v>
      </c>
      <c r="H61" s="60"/>
    </row>
    <row r="62" spans="1:20" x14ac:dyDescent="0.2">
      <c r="E62" s="135" t="s">
        <v>85</v>
      </c>
      <c r="F62" s="149">
        <v>967202.09</v>
      </c>
      <c r="G62" s="133">
        <f>F57+F58+F59+F60+F61+F62</f>
        <v>5803212.54</v>
      </c>
      <c r="H62" s="60"/>
    </row>
    <row r="63" spans="1:20" x14ac:dyDescent="0.2">
      <c r="E63" s="135" t="s">
        <v>86</v>
      </c>
      <c r="F63" s="149">
        <v>967202.09</v>
      </c>
      <c r="G63" s="133">
        <f>G62+F63</f>
        <v>6770414.6299999999</v>
      </c>
      <c r="H63" s="60"/>
    </row>
    <row r="64" spans="1:20" x14ac:dyDescent="0.2">
      <c r="E64" s="135" t="s">
        <v>87</v>
      </c>
      <c r="F64" s="149">
        <v>967202.09</v>
      </c>
      <c r="G64" s="133">
        <f>G63+F64</f>
        <v>7737616.7199999997</v>
      </c>
      <c r="H64" s="60"/>
    </row>
    <row r="65" spans="1:11" x14ac:dyDescent="0.2">
      <c r="E65" s="135" t="s">
        <v>88</v>
      </c>
      <c r="F65" s="149">
        <v>967202.09</v>
      </c>
      <c r="G65" s="133">
        <f>G64+F65</f>
        <v>8704818.8100000005</v>
      </c>
      <c r="H65" s="60"/>
    </row>
    <row r="66" spans="1:11" x14ac:dyDescent="0.2">
      <c r="E66" s="135" t="s">
        <v>89</v>
      </c>
      <c r="F66" s="149">
        <v>967202.09</v>
      </c>
      <c r="G66" s="133">
        <f>G65+F66</f>
        <v>9672020.9000000004</v>
      </c>
      <c r="H66" s="60"/>
    </row>
    <row r="67" spans="1:11" x14ac:dyDescent="0.2">
      <c r="E67" s="54" t="s">
        <v>34</v>
      </c>
      <c r="F67" s="152">
        <f>SUM(F57:F66)</f>
        <v>9672020.9000000004</v>
      </c>
      <c r="G67" s="133">
        <v>0</v>
      </c>
      <c r="H67" s="60"/>
    </row>
    <row r="68" spans="1:11" x14ac:dyDescent="0.2">
      <c r="E68" s="3"/>
      <c r="F68" s="150"/>
      <c r="G68" s="229"/>
      <c r="H68" s="60"/>
    </row>
    <row r="69" spans="1:11" ht="16.5" x14ac:dyDescent="0.3">
      <c r="A69" s="266" t="s">
        <v>78</v>
      </c>
      <c r="B69" s="267"/>
      <c r="C69" s="267"/>
      <c r="D69" s="267"/>
      <c r="E69" s="267"/>
      <c r="F69" s="267"/>
      <c r="G69" s="267"/>
      <c r="H69" s="267"/>
      <c r="I69" s="267"/>
      <c r="J69" s="267"/>
      <c r="K69" s="267"/>
    </row>
    <row r="70" spans="1:11" x14ac:dyDescent="0.2">
      <c r="E70" s="3"/>
      <c r="F70" s="150"/>
      <c r="G70" s="229"/>
      <c r="H70" s="60"/>
    </row>
    <row r="71" spans="1:11" ht="45" x14ac:dyDescent="0.25">
      <c r="A71" s="128" t="s">
        <v>136</v>
      </c>
      <c r="E71" s="3"/>
      <c r="F71" s="150"/>
      <c r="G71" s="229"/>
      <c r="H71" s="60"/>
    </row>
    <row r="72" spans="1:11" x14ac:dyDescent="0.2">
      <c r="E72" s="3"/>
      <c r="F72" s="150"/>
      <c r="G72" s="229"/>
      <c r="H72" s="60"/>
    </row>
    <row r="73" spans="1:11" x14ac:dyDescent="0.2">
      <c r="E73" s="3"/>
      <c r="F73" s="150"/>
      <c r="G73" s="229"/>
      <c r="H73" s="60"/>
    </row>
    <row r="74" spans="1:11" x14ac:dyDescent="0.2">
      <c r="E74" s="3"/>
      <c r="F74" s="150"/>
      <c r="G74" s="229"/>
      <c r="H74" s="60"/>
    </row>
    <row r="75" spans="1:11" x14ac:dyDescent="0.2">
      <c r="E75" s="3"/>
      <c r="F75" s="150"/>
      <c r="G75" s="229"/>
      <c r="H75" s="60"/>
    </row>
    <row r="76" spans="1:11" x14ac:dyDescent="0.2">
      <c r="E76" s="3"/>
      <c r="F76" s="150"/>
      <c r="G76" s="229"/>
      <c r="H76" s="60"/>
    </row>
    <row r="77" spans="1:11" x14ac:dyDescent="0.2">
      <c r="E77" s="3"/>
      <c r="F77" s="150"/>
      <c r="G77" s="229"/>
      <c r="H77" s="60"/>
    </row>
    <row r="78" spans="1:11" x14ac:dyDescent="0.2">
      <c r="F78" s="150"/>
      <c r="G78" s="229"/>
    </row>
    <row r="79" spans="1:11" x14ac:dyDescent="0.2">
      <c r="F79" s="150"/>
      <c r="G79" s="229"/>
    </row>
    <row r="80" spans="1:11" x14ac:dyDescent="0.2">
      <c r="F80" s="150"/>
      <c r="G80" s="229"/>
    </row>
    <row r="81" spans="6:7" x14ac:dyDescent="0.2">
      <c r="F81" s="150"/>
      <c r="G81" s="229"/>
    </row>
    <row r="82" spans="6:7" x14ac:dyDescent="0.2">
      <c r="F82" s="150"/>
      <c r="G82" s="229"/>
    </row>
    <row r="83" spans="6:7" x14ac:dyDescent="0.2">
      <c r="F83" s="150"/>
      <c r="G83" s="229"/>
    </row>
    <row r="84" spans="6:7" x14ac:dyDescent="0.2">
      <c r="F84" s="150"/>
      <c r="G84" s="229"/>
    </row>
    <row r="85" spans="6:7" x14ac:dyDescent="0.2">
      <c r="F85" s="150"/>
      <c r="G85" s="229"/>
    </row>
  </sheetData>
  <mergeCells count="22">
    <mergeCell ref="A52:K52"/>
    <mergeCell ref="A69:K69"/>
    <mergeCell ref="M12:P12"/>
    <mergeCell ref="Q12:R12"/>
    <mergeCell ref="Q13:R13"/>
    <mergeCell ref="A47:C47"/>
    <mergeCell ref="K47:O47"/>
    <mergeCell ref="P47:U47"/>
    <mergeCell ref="A11:A13"/>
    <mergeCell ref="G11:G13"/>
    <mergeCell ref="Q11:R11"/>
    <mergeCell ref="B12:C12"/>
    <mergeCell ref="I12:L12"/>
    <mergeCell ref="A48:C48"/>
    <mergeCell ref="K48:O48"/>
    <mergeCell ref="R48:T48"/>
    <mergeCell ref="R49:T49"/>
    <mergeCell ref="A1:B1"/>
    <mergeCell ref="E2:T2"/>
    <mergeCell ref="E3:T3"/>
    <mergeCell ref="E4:T4"/>
    <mergeCell ref="T9:U9"/>
  </mergeCells>
  <hyperlinks>
    <hyperlink ref="A69" r:id="rId1"/>
    <hyperlink ref="A71" r:id="rId2"/>
  </hyperlinks>
  <printOptions horizontalCentered="1"/>
  <pageMargins left="0.23622047244094491" right="0.23622047244094491" top="0.35433070866141736" bottom="0.35433070866141736" header="0.31496062992125984" footer="0.31496062992125984"/>
  <pageSetup paperSize="5" scale="50"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13"/>
  <sheetViews>
    <sheetView workbookViewId="0"/>
  </sheetViews>
  <sheetFormatPr baseColWidth="10" defaultRowHeight="11.25" x14ac:dyDescent="0.2"/>
  <cols>
    <col min="1" max="1" width="11.42578125" style="246"/>
    <col min="2" max="2" width="34.28515625" style="246" customWidth="1"/>
    <col min="3" max="3" width="22.7109375" style="246" customWidth="1"/>
    <col min="4" max="16384" width="11.42578125" style="246"/>
  </cols>
  <sheetData>
    <row r="7" spans="2:3" ht="36" x14ac:dyDescent="0.2">
      <c r="B7" s="240" t="s">
        <v>161</v>
      </c>
      <c r="C7" s="87">
        <v>650000</v>
      </c>
    </row>
    <row r="8" spans="2:3" ht="36" x14ac:dyDescent="0.2">
      <c r="B8" s="226" t="s">
        <v>155</v>
      </c>
      <c r="C8" s="59">
        <v>603000</v>
      </c>
    </row>
    <row r="9" spans="2:3" ht="36" x14ac:dyDescent="0.2">
      <c r="B9" s="240" t="s">
        <v>191</v>
      </c>
      <c r="C9" s="87">
        <v>574900</v>
      </c>
    </row>
    <row r="10" spans="2:3" ht="45" x14ac:dyDescent="0.2">
      <c r="B10" s="226" t="s">
        <v>192</v>
      </c>
      <c r="C10" s="59">
        <v>500000</v>
      </c>
    </row>
    <row r="11" spans="2:3" ht="54" x14ac:dyDescent="0.2">
      <c r="B11" s="240" t="s">
        <v>193</v>
      </c>
      <c r="C11" s="87">
        <v>654570.29</v>
      </c>
    </row>
    <row r="12" spans="2:3" ht="45" x14ac:dyDescent="0.2">
      <c r="B12" s="226" t="s">
        <v>194</v>
      </c>
      <c r="C12" s="59">
        <v>1064529.5900000001</v>
      </c>
    </row>
    <row r="13" spans="2:3" x14ac:dyDescent="0.2">
      <c r="C13" s="247">
        <f>SUM(C7:C12)</f>
        <v>4046999.88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_2019 1er Trim 2019</vt:lpstr>
      <vt:lpstr>2do Trim 2019</vt:lpstr>
      <vt:lpstr>CIERRE 2019</vt:lpstr>
      <vt:lpstr>19Dic.2019</vt:lpstr>
      <vt:lpstr>Credito $4046999.88</vt:lpstr>
    </vt:vector>
  </TitlesOfParts>
  <Company>H.ayuntamiento de zapotlan el grande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alma.garcia</dc:creator>
  <cp:lastModifiedBy>Horacio Contreras García</cp:lastModifiedBy>
  <cp:lastPrinted>2023-05-08T18:22:01Z</cp:lastPrinted>
  <dcterms:created xsi:type="dcterms:W3CDTF">2013-03-25T18:11:59Z</dcterms:created>
  <dcterms:modified xsi:type="dcterms:W3CDTF">2023-08-07T19:43:16Z</dcterms:modified>
</cp:coreProperties>
</file>